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andrea_turano\Desktop\"/>
    </mc:Choice>
  </mc:AlternateContent>
  <xr:revisionPtr revIDLastSave="0" documentId="13_ncr:1_{F04F22A5-EEAC-4540-831A-3798AF738208}" xr6:coauthVersionLast="47" xr6:coauthVersionMax="47" xr10:uidLastSave="{00000000-0000-0000-0000-000000000000}"/>
  <bookViews>
    <workbookView xWindow="-108" yWindow="-108" windowWidth="23256" windowHeight="13896" tabRatio="319" xr2:uid="{00000000-000D-0000-FFFF-FFFF00000000}"/>
  </bookViews>
  <sheets>
    <sheet name="Bid Form"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'Bid Form'!$A$1:$R$272</definedName>
    <definedName name="_xlnm.Print_Titles" localSheetId="0">'Bid Form'!$1:$9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83" i="1" l="1"/>
  <c r="N183" i="1"/>
  <c r="M183" i="1"/>
  <c r="L183" i="1"/>
  <c r="A172" i="1"/>
  <c r="A174" i="1"/>
  <c r="A177" i="1"/>
  <c r="A182" i="1"/>
  <c r="A184" i="1"/>
  <c r="A187" i="1"/>
  <c r="A189" i="1"/>
  <c r="A191" i="1"/>
  <c r="A193" i="1"/>
  <c r="A198" i="1"/>
  <c r="A200" i="1"/>
  <c r="A203" i="1"/>
  <c r="A206" i="1"/>
  <c r="A210" i="1"/>
  <c r="A213" i="1"/>
  <c r="A215" i="1"/>
  <c r="A218" i="1"/>
  <c r="A220" i="1"/>
  <c r="A222" i="1"/>
  <c r="A223" i="1"/>
  <c r="A224" i="1"/>
  <c r="A226" i="1"/>
  <c r="A234" i="1"/>
  <c r="A236" i="1"/>
  <c r="A240" i="1"/>
  <c r="A242" i="1"/>
  <c r="P170" i="1"/>
  <c r="N170" i="1"/>
  <c r="M170" i="1"/>
  <c r="L170" i="1"/>
  <c r="P219" i="1"/>
  <c r="N219" i="1"/>
  <c r="M219" i="1"/>
  <c r="L219" i="1"/>
  <c r="O116" i="1"/>
  <c r="N116" i="1"/>
  <c r="M116" i="1"/>
  <c r="L116" i="1"/>
  <c r="A118" i="1"/>
  <c r="A120" i="1"/>
  <c r="A123" i="1"/>
  <c r="A126" i="1"/>
  <c r="A128" i="1"/>
  <c r="A133" i="1"/>
  <c r="A135" i="1"/>
  <c r="A141" i="1"/>
  <c r="A143" i="1"/>
  <c r="A147" i="1"/>
  <c r="A150" i="1"/>
  <c r="A156" i="1"/>
  <c r="A159" i="1"/>
  <c r="A166" i="1"/>
  <c r="A98" i="1"/>
  <c r="A99" i="1"/>
  <c r="A101" i="1"/>
  <c r="A89" i="1"/>
  <c r="A92" i="1"/>
  <c r="A95" i="1"/>
  <c r="A88" i="1"/>
  <c r="H245" i="1"/>
  <c r="H244" i="1"/>
  <c r="H243" i="1"/>
  <c r="H239" i="1"/>
  <c r="H238" i="1"/>
  <c r="H237" i="1"/>
  <c r="O55" i="1"/>
  <c r="N55" i="1"/>
  <c r="M55" i="1"/>
  <c r="Q56" i="1"/>
  <c r="P56" i="1"/>
  <c r="N56" i="1"/>
  <c r="M56" i="1"/>
  <c r="Q94" i="1"/>
  <c r="Q91" i="1"/>
  <c r="O115" i="1"/>
  <c r="N115" i="1"/>
  <c r="M115" i="1"/>
  <c r="L115" i="1"/>
  <c r="H227" i="1"/>
  <c r="H228" i="1"/>
  <c r="H229" i="1"/>
  <c r="H231" i="1"/>
  <c r="H232" i="1"/>
  <c r="H233" i="1"/>
  <c r="R187" i="1"/>
  <c r="R189" i="1"/>
  <c r="R191" i="1"/>
  <c r="R193" i="1"/>
  <c r="R198" i="1"/>
  <c r="R200" i="1"/>
  <c r="R203" i="1"/>
  <c r="R206" i="1"/>
  <c r="R210" i="1"/>
  <c r="R213" i="1"/>
  <c r="R215" i="1"/>
  <c r="R218" i="1"/>
  <c r="R135" i="1"/>
  <c r="R141" i="1"/>
  <c r="R143" i="1"/>
  <c r="R147" i="1"/>
  <c r="R150" i="1"/>
  <c r="R156" i="1"/>
  <c r="R159" i="1"/>
  <c r="R166" i="1"/>
  <c r="R172" i="1"/>
  <c r="R174" i="1"/>
  <c r="R177" i="1"/>
  <c r="R123" i="1"/>
  <c r="R126" i="1"/>
  <c r="R128" i="1"/>
  <c r="N221" i="1"/>
  <c r="M221" i="1"/>
  <c r="L221" i="1"/>
  <c r="N217" i="1"/>
  <c r="M217" i="1"/>
  <c r="L217" i="1"/>
  <c r="N216" i="1"/>
  <c r="M216" i="1"/>
  <c r="L216" i="1"/>
  <c r="N214" i="1"/>
  <c r="M214" i="1"/>
  <c r="L214" i="1"/>
  <c r="N212" i="1"/>
  <c r="M212" i="1"/>
  <c r="L212" i="1"/>
  <c r="N211" i="1"/>
  <c r="M211" i="1"/>
  <c r="L211" i="1"/>
  <c r="N209" i="1"/>
  <c r="M209" i="1"/>
  <c r="L209" i="1"/>
  <c r="N208" i="1"/>
  <c r="M208" i="1"/>
  <c r="L208" i="1"/>
  <c r="N207" i="1"/>
  <c r="M207" i="1"/>
  <c r="L207" i="1"/>
  <c r="N205" i="1"/>
  <c r="M205" i="1"/>
  <c r="L205" i="1"/>
  <c r="N204" i="1"/>
  <c r="M204" i="1"/>
  <c r="L204" i="1"/>
  <c r="N202" i="1"/>
  <c r="M202" i="1"/>
  <c r="L202" i="1"/>
  <c r="N201" i="1"/>
  <c r="M201" i="1"/>
  <c r="L201" i="1"/>
  <c r="N199" i="1"/>
  <c r="M199" i="1"/>
  <c r="L199" i="1"/>
  <c r="N197" i="1"/>
  <c r="M197" i="1"/>
  <c r="L197" i="1"/>
  <c r="N196" i="1"/>
  <c r="M196" i="1"/>
  <c r="L196" i="1"/>
  <c r="N195" i="1"/>
  <c r="M195" i="1"/>
  <c r="L195" i="1"/>
  <c r="N194" i="1"/>
  <c r="M194" i="1"/>
  <c r="L194" i="1"/>
  <c r="N192" i="1"/>
  <c r="M192" i="1"/>
  <c r="L192" i="1"/>
  <c r="N190" i="1"/>
  <c r="M190" i="1"/>
  <c r="L190" i="1"/>
  <c r="N188" i="1"/>
  <c r="M188" i="1"/>
  <c r="L188" i="1"/>
  <c r="N186" i="1"/>
  <c r="M186" i="1"/>
  <c r="L186" i="1"/>
  <c r="N185" i="1"/>
  <c r="M185" i="1"/>
  <c r="L185" i="1"/>
  <c r="P221" i="1"/>
  <c r="P217" i="1"/>
  <c r="P216" i="1"/>
  <c r="P214" i="1"/>
  <c r="P212" i="1"/>
  <c r="P211" i="1"/>
  <c r="P209" i="1"/>
  <c r="P208" i="1"/>
  <c r="P207" i="1"/>
  <c r="P205" i="1"/>
  <c r="P204" i="1"/>
  <c r="P202" i="1"/>
  <c r="P201" i="1"/>
  <c r="P199" i="1"/>
  <c r="P197" i="1"/>
  <c r="P196" i="1"/>
  <c r="P195" i="1"/>
  <c r="P194" i="1"/>
  <c r="P192" i="1"/>
  <c r="P190" i="1"/>
  <c r="P188" i="1"/>
  <c r="P186" i="1"/>
  <c r="P185" i="1"/>
  <c r="P179" i="1"/>
  <c r="P178" i="1"/>
  <c r="P176" i="1"/>
  <c r="P175" i="1"/>
  <c r="P173" i="1"/>
  <c r="P171" i="1"/>
  <c r="P169" i="1"/>
  <c r="P168" i="1"/>
  <c r="P167" i="1"/>
  <c r="P165" i="1"/>
  <c r="P164" i="1"/>
  <c r="P163" i="1"/>
  <c r="P162" i="1"/>
  <c r="P161" i="1"/>
  <c r="P160" i="1"/>
  <c r="P158" i="1"/>
  <c r="P157" i="1"/>
  <c r="P155" i="1"/>
  <c r="P154" i="1"/>
  <c r="P153" i="1"/>
  <c r="P152" i="1"/>
  <c r="P151" i="1"/>
  <c r="P149" i="1"/>
  <c r="P148" i="1"/>
  <c r="P146" i="1"/>
  <c r="P145" i="1"/>
  <c r="P144" i="1"/>
  <c r="P142" i="1"/>
  <c r="P140" i="1"/>
  <c r="P139" i="1"/>
  <c r="P138" i="1"/>
  <c r="P137" i="1"/>
  <c r="P136" i="1"/>
  <c r="P134" i="1"/>
  <c r="N179" i="1"/>
  <c r="M179" i="1"/>
  <c r="L179" i="1"/>
  <c r="N178" i="1"/>
  <c r="M178" i="1"/>
  <c r="L178" i="1"/>
  <c r="N176" i="1"/>
  <c r="M176" i="1"/>
  <c r="L176" i="1"/>
  <c r="N175" i="1"/>
  <c r="M175" i="1"/>
  <c r="L175" i="1"/>
  <c r="N173" i="1"/>
  <c r="M173" i="1"/>
  <c r="L173" i="1"/>
  <c r="N171" i="1"/>
  <c r="M171" i="1"/>
  <c r="L171" i="1"/>
  <c r="N169" i="1"/>
  <c r="M169" i="1"/>
  <c r="L169" i="1"/>
  <c r="N168" i="1"/>
  <c r="M168" i="1"/>
  <c r="L168" i="1"/>
  <c r="N167" i="1"/>
  <c r="M167" i="1"/>
  <c r="L167" i="1"/>
  <c r="N165" i="1"/>
  <c r="M165" i="1"/>
  <c r="L165" i="1"/>
  <c r="N164" i="1"/>
  <c r="M164" i="1"/>
  <c r="L164" i="1"/>
  <c r="N163" i="1"/>
  <c r="M163" i="1"/>
  <c r="L163" i="1"/>
  <c r="N162" i="1"/>
  <c r="M162" i="1"/>
  <c r="L162" i="1"/>
  <c r="N161" i="1"/>
  <c r="M161" i="1"/>
  <c r="L161" i="1"/>
  <c r="N160" i="1"/>
  <c r="M160" i="1"/>
  <c r="L160" i="1"/>
  <c r="N158" i="1"/>
  <c r="M158" i="1"/>
  <c r="L158" i="1"/>
  <c r="N157" i="1"/>
  <c r="M157" i="1"/>
  <c r="L157" i="1"/>
  <c r="N155" i="1"/>
  <c r="M155" i="1"/>
  <c r="L155" i="1"/>
  <c r="N154" i="1"/>
  <c r="M154" i="1"/>
  <c r="L154" i="1"/>
  <c r="N153" i="1"/>
  <c r="M153" i="1"/>
  <c r="L153" i="1"/>
  <c r="N152" i="1"/>
  <c r="M152" i="1"/>
  <c r="L152" i="1"/>
  <c r="N151" i="1"/>
  <c r="M151" i="1"/>
  <c r="L151" i="1"/>
  <c r="N149" i="1"/>
  <c r="M149" i="1"/>
  <c r="L149" i="1"/>
  <c r="N148" i="1"/>
  <c r="M148" i="1"/>
  <c r="L148" i="1"/>
  <c r="N146" i="1"/>
  <c r="M146" i="1"/>
  <c r="L146" i="1"/>
  <c r="N145" i="1"/>
  <c r="M145" i="1"/>
  <c r="L145" i="1"/>
  <c r="N144" i="1"/>
  <c r="M144" i="1"/>
  <c r="L144" i="1"/>
  <c r="N142" i="1"/>
  <c r="M142" i="1"/>
  <c r="L142" i="1"/>
  <c r="L137" i="1"/>
  <c r="M137" i="1"/>
  <c r="N137" i="1"/>
  <c r="L138" i="1"/>
  <c r="M138" i="1"/>
  <c r="N138" i="1"/>
  <c r="L139" i="1"/>
  <c r="M139" i="1"/>
  <c r="N139" i="1"/>
  <c r="L140" i="1"/>
  <c r="M140" i="1"/>
  <c r="N140" i="1"/>
  <c r="M136" i="1"/>
  <c r="N136" i="1"/>
  <c r="L136" i="1"/>
  <c r="M134" i="1"/>
  <c r="N134" i="1"/>
  <c r="L134" i="1"/>
  <c r="P130" i="1"/>
  <c r="P131" i="1"/>
  <c r="P132" i="1"/>
  <c r="P129" i="1"/>
  <c r="P127" i="1"/>
  <c r="M127" i="1"/>
  <c r="N127" i="1"/>
  <c r="M129" i="1"/>
  <c r="N129" i="1"/>
  <c r="M130" i="1"/>
  <c r="N130" i="1"/>
  <c r="M131" i="1"/>
  <c r="N131" i="1"/>
  <c r="M132" i="1"/>
  <c r="N132" i="1"/>
  <c r="L130" i="1"/>
  <c r="L131" i="1"/>
  <c r="L132" i="1"/>
  <c r="L129" i="1"/>
  <c r="L127" i="1"/>
  <c r="P125" i="1"/>
  <c r="P124" i="1"/>
  <c r="L125" i="1"/>
  <c r="M125" i="1"/>
  <c r="N125" i="1"/>
  <c r="M124" i="1"/>
  <c r="N124" i="1"/>
  <c r="L124" i="1"/>
  <c r="P122" i="1"/>
  <c r="P121" i="1"/>
  <c r="L122" i="1"/>
  <c r="M122" i="1"/>
  <c r="N122" i="1"/>
  <c r="M121" i="1"/>
  <c r="N121" i="1"/>
  <c r="L121" i="1"/>
  <c r="P114" i="1"/>
  <c r="M114" i="1"/>
  <c r="N114" i="1"/>
  <c r="L114" i="1"/>
  <c r="L103" i="1"/>
  <c r="M103" i="1"/>
  <c r="N103" i="1"/>
  <c r="O103" i="1"/>
  <c r="L104" i="1"/>
  <c r="M104" i="1"/>
  <c r="N104" i="1"/>
  <c r="O104" i="1"/>
  <c r="L105" i="1"/>
  <c r="M105" i="1"/>
  <c r="N105" i="1"/>
  <c r="O105" i="1"/>
  <c r="L106" i="1"/>
  <c r="M106" i="1"/>
  <c r="N106" i="1"/>
  <c r="O106" i="1"/>
  <c r="L107" i="1"/>
  <c r="M107" i="1"/>
  <c r="N107" i="1"/>
  <c r="O107" i="1"/>
  <c r="L108" i="1"/>
  <c r="M108" i="1"/>
  <c r="N108" i="1"/>
  <c r="O108" i="1"/>
  <c r="L109" i="1"/>
  <c r="M109" i="1"/>
  <c r="N109" i="1"/>
  <c r="O109" i="1"/>
  <c r="L110" i="1"/>
  <c r="M110" i="1"/>
  <c r="N110" i="1"/>
  <c r="O110" i="1"/>
  <c r="L111" i="1"/>
  <c r="M111" i="1"/>
  <c r="N111" i="1"/>
  <c r="O111" i="1"/>
  <c r="L112" i="1"/>
  <c r="M112" i="1"/>
  <c r="N112" i="1"/>
  <c r="O112" i="1"/>
  <c r="L113" i="1"/>
  <c r="M113" i="1"/>
  <c r="N113" i="1"/>
  <c r="O113" i="1"/>
  <c r="M102" i="1"/>
  <c r="N102" i="1"/>
  <c r="O102" i="1"/>
  <c r="L102" i="1"/>
  <c r="P97" i="1"/>
  <c r="O96" i="1"/>
  <c r="O88" i="1"/>
  <c r="M88" i="1"/>
  <c r="N88" i="1"/>
  <c r="M90" i="1"/>
  <c r="N90" i="1"/>
  <c r="M91" i="1"/>
  <c r="N91" i="1"/>
  <c r="M93" i="1"/>
  <c r="N93" i="1"/>
  <c r="M94" i="1"/>
  <c r="N94" i="1"/>
  <c r="M96" i="1"/>
  <c r="N96" i="1"/>
  <c r="M97" i="1"/>
  <c r="N97" i="1"/>
  <c r="L97" i="1"/>
  <c r="L96" i="1"/>
  <c r="L94" i="1"/>
  <c r="L93" i="1"/>
  <c r="L91" i="1"/>
  <c r="L90" i="1"/>
  <c r="R89" i="1"/>
  <c r="R95" i="1"/>
  <c r="L88" i="1"/>
  <c r="R92" i="1"/>
  <c r="L56" i="1"/>
  <c r="L55" i="1"/>
  <c r="R170" i="1" l="1"/>
  <c r="R219" i="1"/>
  <c r="R116" i="1"/>
  <c r="A90" i="1"/>
  <c r="R56" i="1"/>
  <c r="R55" i="1"/>
  <c r="R115" i="1"/>
  <c r="R90" i="1"/>
  <c r="R129" i="1"/>
  <c r="R136" i="1"/>
  <c r="R144" i="1"/>
  <c r="R148" i="1"/>
  <c r="R152" i="1"/>
  <c r="R160" i="1"/>
  <c r="R162" i="1"/>
  <c r="R165" i="1"/>
  <c r="R169" i="1"/>
  <c r="R175" i="1"/>
  <c r="R185" i="1"/>
  <c r="R190" i="1"/>
  <c r="R195" i="1"/>
  <c r="R204" i="1"/>
  <c r="R208" i="1"/>
  <c r="R212" i="1"/>
  <c r="R131" i="1"/>
  <c r="R127" i="1"/>
  <c r="R183" i="1"/>
  <c r="R132" i="1"/>
  <c r="R205" i="1"/>
  <c r="R102" i="1"/>
  <c r="R118" i="1" s="1"/>
  <c r="R112" i="1"/>
  <c r="R109" i="1"/>
  <c r="R105" i="1"/>
  <c r="R140" i="1"/>
  <c r="R110" i="1"/>
  <c r="R106" i="1"/>
  <c r="R104" i="1"/>
  <c r="R114" i="1"/>
  <c r="R122" i="1"/>
  <c r="R125" i="1"/>
  <c r="R134" i="1"/>
  <c r="R142" i="1"/>
  <c r="R146" i="1"/>
  <c r="R151" i="1"/>
  <c r="R154" i="1"/>
  <c r="R155" i="1"/>
  <c r="R158" i="1"/>
  <c r="R161" i="1"/>
  <c r="R164" i="1"/>
  <c r="R168" i="1"/>
  <c r="R173" i="1"/>
  <c r="R178" i="1"/>
  <c r="R179" i="1"/>
  <c r="R137" i="1"/>
  <c r="R149" i="1"/>
  <c r="R188" i="1"/>
  <c r="R194" i="1"/>
  <c r="R197" i="1"/>
  <c r="R199" i="1"/>
  <c r="R202" i="1"/>
  <c r="R207" i="1"/>
  <c r="R211" i="1"/>
  <c r="R216" i="1"/>
  <c r="R217" i="1"/>
  <c r="R113" i="1"/>
  <c r="R107" i="1"/>
  <c r="R121" i="1"/>
  <c r="R223" i="1" s="1"/>
  <c r="R124" i="1"/>
  <c r="R130" i="1"/>
  <c r="R138" i="1"/>
  <c r="R111" i="1"/>
  <c r="R145" i="1"/>
  <c r="R153" i="1"/>
  <c r="R157" i="1"/>
  <c r="R163" i="1"/>
  <c r="R167" i="1"/>
  <c r="R171" i="1"/>
  <c r="R176" i="1"/>
  <c r="R186" i="1"/>
  <c r="R192" i="1"/>
  <c r="R196" i="1"/>
  <c r="R201" i="1"/>
  <c r="R209" i="1"/>
  <c r="R214" i="1"/>
  <c r="R221" i="1"/>
  <c r="R108" i="1"/>
  <c r="R103" i="1"/>
  <c r="R139" i="1"/>
  <c r="R96" i="1"/>
  <c r="R97" i="1"/>
  <c r="R94" i="1"/>
  <c r="R91" i="1"/>
  <c r="R93" i="1"/>
  <c r="R88" i="1"/>
  <c r="R99" i="1" s="1"/>
  <c r="A91" i="1" l="1"/>
  <c r="R58" i="1"/>
  <c r="A93" i="1" l="1"/>
  <c r="A94" i="1" l="1"/>
  <c r="A96" i="1" l="1"/>
  <c r="A97" i="1" l="1"/>
  <c r="A102" i="1" l="1"/>
  <c r="A103" i="1" l="1"/>
  <c r="A104" i="1" l="1"/>
  <c r="A105" i="1" l="1"/>
  <c r="A106" i="1" l="1"/>
  <c r="A107" i="1" l="1"/>
  <c r="A108" i="1" s="1"/>
  <c r="A109" i="1" l="1"/>
  <c r="A110" i="1" s="1"/>
  <c r="A111" i="1" s="1"/>
  <c r="A112" i="1" l="1"/>
  <c r="A113" i="1" s="1"/>
  <c r="A114" i="1" l="1"/>
  <c r="A115" i="1" l="1"/>
  <c r="A116" i="1" s="1"/>
  <c r="A121" i="1" s="1"/>
  <c r="A122" i="1" s="1"/>
  <c r="A124" i="1" s="1"/>
  <c r="A125" i="1" s="1"/>
  <c r="A127" i="1" s="1"/>
  <c r="A129" i="1" s="1"/>
  <c r="A130" i="1" s="1"/>
  <c r="A131" i="1" s="1"/>
  <c r="A132" i="1" s="1"/>
  <c r="A134" i="1" s="1"/>
  <c r="A136" i="1" s="1"/>
  <c r="A137" i="1" s="1"/>
  <c r="A138" i="1" s="1"/>
  <c r="A139" i="1" s="1"/>
  <c r="A140" i="1" s="1"/>
  <c r="A142" i="1" s="1"/>
  <c r="A144" i="1" s="1"/>
  <c r="A145" i="1" s="1"/>
  <c r="A146" i="1" s="1"/>
  <c r="A148" i="1" s="1"/>
  <c r="A149" i="1" s="1"/>
  <c r="A151" i="1" s="1"/>
  <c r="A152" i="1" s="1"/>
  <c r="A153" i="1" s="1"/>
  <c r="A154" i="1" s="1"/>
  <c r="A155" i="1" s="1"/>
  <c r="A157" i="1" s="1"/>
  <c r="A158" i="1" s="1"/>
  <c r="A160" i="1" s="1"/>
  <c r="A161" i="1" s="1"/>
  <c r="A162" i="1" s="1"/>
  <c r="A163" i="1" s="1"/>
  <c r="A164" i="1" s="1"/>
  <c r="A165" i="1" s="1"/>
  <c r="A167" i="1" s="1"/>
  <c r="A168" i="1" s="1"/>
  <c r="A169" i="1" s="1"/>
  <c r="A170" i="1" s="1"/>
  <c r="A171" i="1" s="1"/>
  <c r="A173" i="1" s="1"/>
  <c r="A175" i="1" s="1"/>
  <c r="A176" i="1" s="1"/>
  <c r="A178" i="1" s="1"/>
  <c r="A179" i="1" s="1"/>
  <c r="A183" i="1" s="1"/>
  <c r="A185" i="1" s="1"/>
  <c r="A186" i="1" s="1"/>
  <c r="A188" i="1" s="1"/>
  <c r="A190" i="1" s="1"/>
  <c r="A192" i="1" s="1"/>
  <c r="A194" i="1" s="1"/>
  <c r="A195" i="1" s="1"/>
  <c r="A196" i="1" s="1"/>
  <c r="A197" i="1" s="1"/>
  <c r="A199" i="1" s="1"/>
  <c r="A201" i="1" s="1"/>
  <c r="A202" i="1" s="1"/>
  <c r="A204" i="1" s="1"/>
  <c r="A205" i="1" s="1"/>
  <c r="A207" i="1" s="1"/>
  <c r="A208" i="1" s="1"/>
  <c r="A209" i="1" s="1"/>
  <c r="A211" i="1" s="1"/>
  <c r="A212" i="1" s="1"/>
  <c r="A214" i="1" s="1"/>
  <c r="A216" i="1" s="1"/>
  <c r="A217" i="1" s="1"/>
  <c r="A219" i="1" s="1"/>
  <c r="A221" i="1" s="1"/>
  <c r="A225" i="1" s="1"/>
  <c r="A227" i="1" s="1"/>
  <c r="A228" i="1" s="1"/>
  <c r="A229" i="1" s="1"/>
  <c r="A231" i="1" s="1"/>
  <c r="A232" i="1" s="1"/>
  <c r="A233" i="1" s="1"/>
  <c r="A235" i="1" s="1"/>
  <c r="A237" i="1" s="1"/>
  <c r="A238" i="1" s="1"/>
  <c r="A239" i="1" s="1"/>
  <c r="A241" i="1" s="1"/>
  <c r="A243" i="1" s="1"/>
  <c r="A244" i="1" s="1"/>
  <c r="A245" i="1" s="1"/>
</calcChain>
</file>

<file path=xl/sharedStrings.xml><?xml version="1.0" encoding="utf-8"?>
<sst xmlns="http://schemas.openxmlformats.org/spreadsheetml/2006/main" count="765" uniqueCount="262">
  <si>
    <t>ATTACHMENT "A"</t>
  </si>
  <si>
    <t>INSTRUCTIONS:</t>
  </si>
  <si>
    <t>ITEM</t>
  </si>
  <si>
    <t>NO.</t>
  </si>
  <si>
    <t>A.</t>
  </si>
  <si>
    <t>B.</t>
  </si>
  <si>
    <t>C.</t>
  </si>
  <si>
    <t xml:space="preserve"> </t>
  </si>
  <si>
    <t>PRICE COLUMNS MUST CONTAIN "EXACTLY" THE SAME INFORMATION.</t>
  </si>
  <si>
    <t>BIDDER  (NAME OF FIRM)</t>
  </si>
  <si>
    <t>VENDOR NAME MUST APPEAR IN BOTH COLUMNS ON "EVERY" PAGE UNDER THE WORDS "BIDDER"</t>
  </si>
  <si>
    <t>ANY SUPPLEMENTARY INFORMATION MUST BE REPEATED IN "BOTH" COLUMNS.</t>
  </si>
  <si>
    <t>FAILURE TO COMPLETE FORM AS INSTRUCTED MAY BE GROUNDS FOR "DISQUALIFICATION".</t>
  </si>
  <si>
    <t>D.</t>
  </si>
  <si>
    <t xml:space="preserve">              UNIVERSITY OF RHODE ISLAND</t>
  </si>
  <si>
    <t xml:space="preserve">              PURCHASING DEPARTMENT</t>
  </si>
  <si>
    <t xml:space="preserve">               MAIL TO:</t>
  </si>
  <si>
    <t xml:space="preserve">              P.O. BOX 1773</t>
  </si>
  <si>
    <t xml:space="preserve">              KINGSTON, RI 02881</t>
  </si>
  <si>
    <t xml:space="preserve">SHIP TO:  </t>
  </si>
  <si>
    <t>GROUP PURCHASING ORGANIZATIONS (GPO):</t>
  </si>
  <si>
    <t>THE UNIVERSITY OF RHODE ISLAND IS A MEMBER OF THE FOLLOWING:</t>
  </si>
  <si>
    <t>1)  Educational &amp; Institutional Cooperative Purchasing (E&amp;I)</t>
  </si>
  <si>
    <t>2)  Provista</t>
  </si>
  <si>
    <t>PER HOUR</t>
  </si>
  <si>
    <t>PER SNOW EVENT</t>
  </si>
  <si>
    <t>UOM:</t>
  </si>
  <si>
    <t>QUANTITY:</t>
  </si>
  <si>
    <t>x8</t>
  </si>
  <si>
    <t>LOCATION NAME</t>
  </si>
  <si>
    <t>Brookside Residence Hall</t>
  </si>
  <si>
    <t>Building North Plaza</t>
  </si>
  <si>
    <t>Entire Parking Lot</t>
  </si>
  <si>
    <t>ROAD SALT</t>
  </si>
  <si>
    <t>PER APPLICATION</t>
  </si>
  <si>
    <t>$</t>
  </si>
  <si>
    <t>EXTENDED PRICES
∑  TOTAL</t>
  </si>
  <si>
    <t>All Common Walkways</t>
  </si>
  <si>
    <t>Chi Omega Lot</t>
  </si>
  <si>
    <t>Chi Phi Lot</t>
  </si>
  <si>
    <t>Delta Zeta Lot</t>
  </si>
  <si>
    <t>Hillel Lot</t>
  </si>
  <si>
    <t>Lambda Chi Alpha Lot</t>
  </si>
  <si>
    <t>Phi Gamma Delta/Phi Sigma Sigma Lot</t>
  </si>
  <si>
    <t>Sigma Chi Lot 1</t>
  </si>
  <si>
    <t>Sigma Chi Lot 2</t>
  </si>
  <si>
    <t>Sigma Delta Tau Lot</t>
  </si>
  <si>
    <t>ZBT Lot</t>
  </si>
  <si>
    <t>ZTA Lot</t>
  </si>
  <si>
    <t>Fraternity Complex</t>
  </si>
  <si>
    <t>Gateway Apartments</t>
  </si>
  <si>
    <t>All Community Walkways</t>
  </si>
  <si>
    <t>Graduate Village Apartments</t>
  </si>
  <si>
    <t>Adams Residence Hall</t>
  </si>
  <si>
    <t>Building North Stairs</t>
  </si>
  <si>
    <t>Building South Stairs</t>
  </si>
  <si>
    <t>Avedisian Pharmacy Building</t>
  </si>
  <si>
    <t>Building Northeast Stairs</t>
  </si>
  <si>
    <t>Barlow Residence  Hall</t>
  </si>
  <si>
    <t>Beaupre Chemistry Building</t>
  </si>
  <si>
    <t>Building Southeast Stairs</t>
  </si>
  <si>
    <t>Building Southwest Stairs</t>
  </si>
  <si>
    <t>Bressler Residence Hall</t>
  </si>
  <si>
    <t>Building South Ramp</t>
  </si>
  <si>
    <t>Building East Stairs</t>
  </si>
  <si>
    <t>Browning Residence Hall</t>
  </si>
  <si>
    <t>Butterfield Dining/Residence Hall</t>
  </si>
  <si>
    <t>Roof Deck Area</t>
  </si>
  <si>
    <t>Streetside Ramp North</t>
  </si>
  <si>
    <t>Streetside Ramp South</t>
  </si>
  <si>
    <t>Campus Avenue</t>
  </si>
  <si>
    <t>Chafee Hall</t>
  </si>
  <si>
    <t>Building West Stairs</t>
  </si>
  <si>
    <t>Coastal Building</t>
  </si>
  <si>
    <t>Building East Ramp</t>
  </si>
  <si>
    <t>College of Engineering Building</t>
  </si>
  <si>
    <t>Building Northwest Stairs</t>
  </si>
  <si>
    <t>Building South Terrace Plaza</t>
  </si>
  <si>
    <t>Eddy Hall</t>
  </si>
  <si>
    <t>Elephant Walkway</t>
  </si>
  <si>
    <t>Walkway Eastern Staircases</t>
  </si>
  <si>
    <t>Walkway Western Staircases</t>
  </si>
  <si>
    <t>Fascitelli Fitness Center</t>
  </si>
  <si>
    <t>Building North Entrance Ramp</t>
  </si>
  <si>
    <t>Building North Walkway Corridor</t>
  </si>
  <si>
    <t>Building Northeast Staircase</t>
  </si>
  <si>
    <t>Building West Walkway &amp; Stairs</t>
  </si>
  <si>
    <t>Garrahy Hall</t>
  </si>
  <si>
    <t>Hillside Residence Hall</t>
  </si>
  <si>
    <t>Hope Dining Hall</t>
  </si>
  <si>
    <t>Butterfield Rd Entrance Stairs</t>
  </si>
  <si>
    <t>Butterfield Rd Ramp Sections</t>
  </si>
  <si>
    <t>Hopkins Residence Hall</t>
  </si>
  <si>
    <t>Building Southeast-A Stairs</t>
  </si>
  <si>
    <t>Building Southeast-B Stairs</t>
  </si>
  <si>
    <t>Hutchinson Hall</t>
  </si>
  <si>
    <t>Parking Services (44 Lower College rd)</t>
  </si>
  <si>
    <t>Building East Entrance Ramp</t>
  </si>
  <si>
    <t>Peck Residence Hall</t>
  </si>
  <si>
    <t>Parking Lot West Stairs</t>
  </si>
  <si>
    <t>Rodman Hall</t>
  </si>
  <si>
    <t>Building North Ramp</t>
  </si>
  <si>
    <t>Building Northwest Multiple Staircases</t>
  </si>
  <si>
    <t>Tucker Residence Hall</t>
  </si>
  <si>
    <t>White Hall</t>
  </si>
  <si>
    <t>Building Southwest Stairs &amp; Walkway</t>
  </si>
  <si>
    <t>EXAMPLE BID ITEM COMPLETION FORMAT</t>
  </si>
  <si>
    <t>GROUP A. SUM OF TOTALS:</t>
  </si>
  <si>
    <t>EXAMPLE SUM OF TOTALS:</t>
  </si>
  <si>
    <t>GROUP C. SUM OF TOTALS:</t>
  </si>
  <si>
    <t>UNIT PRICES -- SNOW REMOVAL AND SALT APPLICATION</t>
  </si>
  <si>
    <t>EXTENDED PRICES -- SNOW REMOVAL AND SALT APPLICATION</t>
  </si>
  <si>
    <t>Other Non-Standard Service Location</t>
  </si>
  <si>
    <t>Backhoe w/ Front Load Bucket</t>
  </si>
  <si>
    <t>Skid Steer w/ Load Bucket</t>
  </si>
  <si>
    <t>Dump Truck - F750 or Larger</t>
  </si>
  <si>
    <t>QUANTITY</t>
  </si>
  <si>
    <t>UOM</t>
  </si>
  <si>
    <t>PRICE</t>
  </si>
  <si>
    <t>EXTENDED PRICE</t>
  </si>
  <si>
    <t>Snow Shoveling Laborer</t>
  </si>
  <si>
    <t>Quarry Rd/Campus Ave Intersection Stairs</t>
  </si>
  <si>
    <t>North Bus Shelter (Flagg Rd)</t>
  </si>
  <si>
    <t>Keaney Main Parking Lot</t>
  </si>
  <si>
    <t>A</t>
  </si>
  <si>
    <t>B</t>
  </si>
  <si>
    <t>C</t>
  </si>
  <si>
    <t>E</t>
  </si>
  <si>
    <t>F</t>
  </si>
  <si>
    <t>G</t>
  </si>
  <si>
    <t>H</t>
  </si>
  <si>
    <t>I</t>
  </si>
  <si>
    <t>J</t>
  </si>
  <si>
    <t>L</t>
  </si>
  <si>
    <t>M</t>
  </si>
  <si>
    <t>N</t>
  </si>
  <si>
    <t>O</t>
  </si>
  <si>
    <t>Wiley Residence Hall</t>
  </si>
  <si>
    <t>Building All Walkways</t>
  </si>
  <si>
    <t>SITE NAME</t>
  </si>
  <si>
    <t>Plains Road North Parking Lot</t>
  </si>
  <si>
    <t>Plains Road South Parking Lot</t>
  </si>
  <si>
    <t>Bus Shelter &amp; Walkways</t>
  </si>
  <si>
    <t>Building Plaza Entrances</t>
  </si>
  <si>
    <t>Independence Square</t>
  </si>
  <si>
    <t>North Walkway</t>
  </si>
  <si>
    <t>Building South Stairs &amp; Plaza</t>
  </si>
  <si>
    <t xml:space="preserve"> COURIER:</t>
  </si>
  <si>
    <t xml:space="preserve"> UNIVERSITY OF RHODE ISLAND</t>
  </si>
  <si>
    <t xml:space="preserve"> PURCHASING DEPARTMENT</t>
  </si>
  <si>
    <t>MULTI YEAR</t>
  </si>
  <si>
    <t>DELIVERY AS REQUESTED</t>
  </si>
  <si>
    <t>BLANKET BID</t>
  </si>
  <si>
    <t>(A) A SINGLE PRICE SHALL BE QUOTED FOR EACH ITEM AGAINST WHICH A PROPOSAL IS SUBMITTED. THIS PRICE</t>
  </si>
  <si>
    <t>WILL BE THE MAXIMUM IN EFFECT DURING THE AGREEMENT PERIOD. ANY PRICE DECLINE AT THE MANUFACTURER'S LEVEL</t>
  </si>
  <si>
    <t xml:space="preserve">SHALL BE REFLECTED IN A REDUCTION OF THE AGREEMENT PRICE TO THE UNIVERSITY OF RHODE ISLAND. (B) QUANTITIES, </t>
  </si>
  <si>
    <t xml:space="preserve">IF ANY, ARE ESTIMATED ONLY. THE AGREEMENT SHALL COVER THE ACTUAL QUANTITIES ORDERING DURING THE PERIOD. </t>
  </si>
  <si>
    <t xml:space="preserve">DELIVERIES WILL BE BILLED AT THE SINGLE, FIRM, AWARDED UNIT PRICE QUOTED REGARDLESS OF THE QUANTITIES ORDERED. </t>
  </si>
  <si>
    <t xml:space="preserve">(C) BID PRICE IS NET F.O.B. DESTINATION AND SHALL INCLUDE INSIDE DELIVERY AT NO EXTRA COST. </t>
  </si>
  <si>
    <t xml:space="preserve">(D) BIDS FOR SINGLE ITEMS AND/OR A SMALL PERCENTAGE OF TOTAL ITEMS LISTED, MAY, AT THE STATE'S SOLE OPTION, </t>
  </si>
  <si>
    <t xml:space="preserve">BE REJECTED AS BEING NON-RESPONSIVE TO THE INTENT OF THIS REQUEST. ORDERING (A) THE UNIVERSITY OF RHODE </t>
  </si>
  <si>
    <t xml:space="preserve">ISLAND WILL SUBMIT INDIVIDUAL ORDERS FOR THE VARIOUS ITEMS AND VARIOUS QUANTITIES AS MAY BE REQUIRED DURING </t>
  </si>
  <si>
    <t xml:space="preserve">THE AGREEMENT PERIOD. (B) EXCEPTION - REGARDLESS OF ANY AGREEMENT RESULTING FROM THIS BID, THE UNIVERSITY </t>
  </si>
  <si>
    <t xml:space="preserve">OF RHODE ISLAND RESERVES THE RIGHT TO SOLICIT PRICES SEPARATELY FOR ANY EXTRA LARGE REQUIREMENTS FOR DELIVERY </t>
  </si>
  <si>
    <t>TO SPECIFIC DESTINATIONS.</t>
  </si>
  <si>
    <t>INSURANCE</t>
  </si>
  <si>
    <t>IN ACCORDANCE WITH THE BOARD OF GOVERNORS (BOG) FOR HIGHER EDUCATION GENERAL CONDITIONS OF PURCHASE,</t>
  </si>
  <si>
    <t>INSURANCE CERTIFICATES ARE REQUIRED FOR WORKERS COMPENSATION, GENERAL LIABILITY, PROPERTY DAMAGE</t>
  </si>
  <si>
    <t xml:space="preserve">AND AUTO INSURANCE.  UPON NOTICE OF TENTATIVE AWARD, THE SUCCESSFUL BIDDER(S) WILL BE REQUIRED TO </t>
  </si>
  <si>
    <t xml:space="preserve">SUBMIT THE ABOVE NAMING THE UNIVERSITY OF RHODE ISLAND, THE URI BOARD OF TRUSTEES, AND </t>
  </si>
  <si>
    <t xml:space="preserve">THE STATE OF RHODE ISLAND AS ADDITIONAL INSURED, BY A FIRM AUTHORIZED TO DO BUSINESS IN THE </t>
  </si>
  <si>
    <t>STATE OF RHODE ISLAND.</t>
  </si>
  <si>
    <t>NO READING</t>
  </si>
  <si>
    <t xml:space="preserve">DUE TO THE LENGTH OF BID AND TIME RESTRAINTS, THE UNIVERSITY WILL ACKNOWLEDGE RECEIPT AND READ NAMES OF </t>
  </si>
  <si>
    <t>VENDORS SUBMITTING PROPOSALS ONLY.  NO EXAMINATION OF DOCUMENTS OR PRESENTATION OF INFORMATION</t>
  </si>
  <si>
    <t>CONTAINED IN THE PROPOSALS WILL BE MADE AVAILABLE AT THE BID OPENING.</t>
  </si>
  <si>
    <t xml:space="preserve">PLEASE REVIEW THE PROVIDED SPECIFICATION DOCUMENTS SUPPLEMENTED WITH THIS BID FORM FOR URI KINGSTON CAMPUS AND ALTON JONES LOCATIONS ONLY. THE SPECIFICATIONS </t>
  </si>
  <si>
    <t xml:space="preserve">VENDORS ARE REQUIRED TO SUBMIT BOTH PAPER AND ELECTRONIC COPIES OF BID RESPONSES. </t>
  </si>
  <si>
    <t>GROUP A. KINGSTON CAMPUS LARGE PARKING AREAS</t>
  </si>
  <si>
    <t>Building West Ramp &amp; Walkway</t>
  </si>
  <si>
    <t>Building East Plaza &amp; Stairway</t>
  </si>
  <si>
    <t>Plow Truck - F250/F350</t>
  </si>
  <si>
    <t>Small Front-End Loader 1-2 CY Bucket</t>
  </si>
  <si>
    <t>Large Front-End Loader 2-3 CY Bucket</t>
  </si>
  <si>
    <t>Parking Lot</t>
  </si>
  <si>
    <t>Entrance Stairs</t>
  </si>
  <si>
    <t>State House</t>
  </si>
  <si>
    <t>BLANKET REQUIREMENTS (URI Kingston Campus/Alton Jones Locations Only): 11/1/24 - 10/31/27</t>
  </si>
  <si>
    <t>All Street Parking Spaces</t>
  </si>
  <si>
    <t>DYED MELT</t>
  </si>
  <si>
    <t>MAG MELT</t>
  </si>
  <si>
    <t>0-3"</t>
  </si>
  <si>
    <t>&gt;3-12"</t>
  </si>
  <si>
    <t>&gt;12"</t>
  </si>
  <si>
    <t>x3</t>
  </si>
  <si>
    <t>x0.5</t>
  </si>
  <si>
    <t>x17</t>
  </si>
  <si>
    <t>↓ DO NOT ENTER VALUES - EXTENDED PRICES WILL CALCULATE AUTOMATICLY IN COLUMNS BELOW ↓</t>
  </si>
  <si>
    <t>GROUP B. KINGSTON CAMPUS SMALL PARKING AREAS</t>
  </si>
  <si>
    <t>GROUP C. KINGSTON CAMPUS WALKWAYS, STAIRS, RAMPS, PLAZAS</t>
  </si>
  <si>
    <t>GROUP B. SUM OF TOTALS:</t>
  </si>
  <si>
    <t>Meade Stadium**</t>
  </si>
  <si>
    <t>↓ LOCATION NAMES ↓</t>
  </si>
  <si>
    <t>↓ ITEM NAMES ↓</t>
  </si>
  <si>
    <t>NOTE: LOCATIONS MARKED ** HAVE RESTRICTIONS ON SERVICE DATES AND TIMES, SEE SPECIFICATIONS.</t>
  </si>
  <si>
    <t>GROUP A. ADDITIONAL SERVICES</t>
  </si>
  <si>
    <t>GROUP B. ADDITIONAL SERVICES</t>
  </si>
  <si>
    <t>GROUP C. ADDITIONAL SERVICES</t>
  </si>
  <si>
    <t>↓ ENTER PRICES WHERE APPLICABLE IN BELOW COLUMNS ONLY ↓</t>
  </si>
  <si>
    <t>Parking Lots &amp; Roadway</t>
  </si>
  <si>
    <t>Lower College Road</t>
  </si>
  <si>
    <t>Old North Road</t>
  </si>
  <si>
    <t>West Alumni Avenue</t>
  </si>
  <si>
    <t>29 Lower College &amp; Int'l Center Lots</t>
  </si>
  <si>
    <t>TD Achievement House</t>
  </si>
  <si>
    <t>Building Walkways &amp; Stairs</t>
  </si>
  <si>
    <t>Building Entrance Plaza &amp; Stairs</t>
  </si>
  <si>
    <t>Transition Center</t>
  </si>
  <si>
    <t>Parking Lot Stairs</t>
  </si>
  <si>
    <t>Bus Shelter &amp; Walkway</t>
  </si>
  <si>
    <t>All Building Entrance Stairs, Landings &amp; Ramps</t>
  </si>
  <si>
    <t>West Bleacher Sections</t>
  </si>
  <si>
    <t>Butterfield Rd Entrance Plaza</t>
  </si>
  <si>
    <t xml:space="preserve">210 FLAGG ROAD </t>
  </si>
  <si>
    <t>KINGSTON, RI 02881-2010</t>
  </si>
  <si>
    <t>https://ridop.ri.gov/about-us/procurement-statutes-and-regulations</t>
  </si>
  <si>
    <t>MULTI-CONTRACT AWARD</t>
  </si>
  <si>
    <t>IF BIDDING ON ANY ITEM, THE ENTIRE BID MUST BE RETURNED.  THE PRICE COLUMN ON THE RIGHT WILL BE DETACHED TO CREATE A BID TABULATION SPREAD SHEET FOR THE "OFFICIAL BID ANALYSIS", THEREFORE:</t>
  </si>
  <si>
    <t xml:space="preserve">TO ASSURE THAT OFFERS ARE CONSIDERED ON TIME, EACH OFFER MUST BE SUBMITTED WITH SPECIFIC BID/RFP NUMBER (PROVIDED ABOVE), DATE AND TIME OF OPENING MARKED IN THE UPPER LEFT </t>
  </si>
  <si>
    <t>HAND CORNER OF ENVELOPE.  EACH BID/OFFER MUST BE SUBMITTED IN SEPARATE SEALED ENVELOPES:</t>
  </si>
  <si>
    <t xml:space="preserve">DOCUMENTS MISDIRECTED TO OTHER STATE LOCATIONS OR WHICH ARE NOT PRESENT IN THE UNIVERSITY OF RHODE ISLAND PURCHASING DEPARTMENT AT THE TIME OF OPENING FOR </t>
  </si>
  <si>
    <t xml:space="preserve">WHATEVER CAUSE WILL BE DEEMED TO BE LATE AND WILL NOT BE CONSIDERED.  FOR THE PURPOSE OF THIS REQUIREMENT, THE OFFICIAL TIME AND DATE SHALL BE THAT OF THE TIME CLOCK </t>
  </si>
  <si>
    <t>IN THE UNIVERSITY OF RHODE ISLAND PURCHASING DEPARTMENT.  POSTMARKS SHALL NOT BE CONSIDERED PROOF OF TIMELY SUBMISSION.</t>
  </si>
  <si>
    <t>DO NOT ATTACH QUOTES.  QUOTATIONS SUBMITTED WITH BID RESPONSES WILL NOT BE CONSIDERED. ALL BID RESPONSES ARE IN ACCORDANCE WITH THE ATTACHED</t>
  </si>
  <si>
    <t xml:space="preserve">BID SPECIFICATIONS AND THE STATE OF RHODE ISLAND PROCUREMENT REGULATIONS: </t>
  </si>
  <si>
    <t xml:space="preserve">THIS IS A MULTI-YEAR BID/CONTRACT. CONTINUATION OF THE CONTRACT BEYOND THE INITIAL FISCAL YEAR WILL  BE AT THE DISCRETION OF THE UNIVERSITY OF RHODE ISLAND. </t>
  </si>
  <si>
    <t>TERMINATION MAY BE AFFECTED BY THE UNIVERSITY BASED UPON DETERMINING FACTORS SUCH AS UNSATISFACTORY PERFORMANCE OR THE DETERMINATION BY THE UNIVERSITY</t>
  </si>
  <si>
    <t>TO DISCONTINUE THE GOODS/SERVICES, OR TO REVISE THE SCOPE AND NEED FOR THE TYPE OF GOODS/SERVICES AND SUBJECT TO THE AVAILABILITY OF FUNDS.</t>
  </si>
  <si>
    <t xml:space="preserve">THIS BID CONTAINS GROUPS (A-C) OF BID ITEMS. EACH GROUP SHALL BE AWARDED AS A SEPARATE CONTRACT BASED ON LOWEST TOTAL SUM OF EXTENDED PRICES WITHIN EACH </t>
  </si>
  <si>
    <t>GROUP. BIDDERS MAY ELECT TO PROVIDE PRICING FOR ONE OR MORE BID GROUPS. COMPLETE PRICING MUST BE PROVIDED FOR EVERY ITEM WITHIN A BID GROUP TO QUALIFY FOR</t>
  </si>
  <si>
    <t>CONTAIN DETAILED INFORMATION AND REQUIREMENTS FOR EACH BID GROUP AND THE BID ITEMS IT CONTAINS. PLEASE SEE NOTES IN THE SPECIFICATIONS TO UNDERSTAND</t>
  </si>
  <si>
    <t>THE SPECIAL REQUIREMENTS FOR AS NEEDED SERVICE LOCATION ITEMS WHERE APPLICABLE.</t>
  </si>
  <si>
    <r>
      <rPr>
        <b/>
        <sz val="10"/>
        <rFont val="Arial"/>
        <family val="2"/>
      </rPr>
      <t>GROUP INSTRUCTIONS ONLY:</t>
    </r>
    <r>
      <rPr>
        <sz val="10"/>
        <rFont val="Arial"/>
        <family val="2"/>
      </rPr>
      <t xml:space="preserve">  EACH LINE ITEM IS PRECEEDED BY A NUMBER (LINE ITEM NUMBER) IN THE LEFT COLUMN. EACH LINE ITEM NUMBER IS A BIDDABLE ITEM. LINE ITEMS ARE </t>
    </r>
  </si>
  <si>
    <t xml:space="preserve">ORGANIZED IN GROUPS. GROUPS ARE IDENTIFIED BY HEADINGS PREECEEDING THE LIST OF ITEMS IN EACH GROUP. BIDDER MUST PROVIDE PRICING (UNIT PRICES) IN COLUMNS A-G </t>
  </si>
  <si>
    <t xml:space="preserve">FOR EACH LINE ITEM WITHIN A GROUP.  IF A  GRAY "X' APPEARS IN A COLUMN, A  PRICE IS NOT NEEDED FOR THAT COLUMN. EXTENDED PRICES (COLUMNS H-N) ARE CALCULATED BY MULTIPLYING </t>
  </si>
  <si>
    <t xml:space="preserve">THE QUANTITY VALUE SHOWN IN THE EXTENDED PRICE COLUMN BY THE BIDDER'S CORROSPONDING UNIT PRICE OF THE BID ITEM. COLUMN O (EXTENDED PRICE TOTAL) IS CALCULATED BY THE  </t>
  </si>
  <si>
    <t>SUMMATION OF  EXTENDED PRICES IN COLUMNS H-N OF THE BID  ITEM. AN EXAMPLE BID ITEM PRICING FORMAT IS SHOWN ABOVE.</t>
  </si>
  <si>
    <t>IF PRICES ARE ENTERED ELECTRONICLY IN THE EXCEL WORKSHEET, EXTENDED PRICES AND TOTALS ARE CALCULATED AUTOMATICALLY.</t>
  </si>
  <si>
    <t xml:space="preserve">AWARD OF BID GROUP. BIDDERS WILL BE DISQUALIFIED FROM  AWARD OF ANY BID GROUP HAVING INCOMPLETE PRICING. EACH GROUP HAS ADDITIONAL SERVICE LINE ITEMS WHICH ARE </t>
  </si>
  <si>
    <t>MANDATORY . CONTRACTORS ARE REQUIRED TO SUBMIT ADDITIONAL SERVICES PRICING FOR THE SPECIFIC BID GROUP TO QUALIFY FOR AWARD OF THE RESPECTIVE GROUP.</t>
  </si>
  <si>
    <t>AN ELECTRONIC COPY OF THE BID SHEET WILL BE AVAILABLE AT: https://web.uri.edu/strategic-procurement/purchasing/bid-information/</t>
  </si>
  <si>
    <t>x4</t>
  </si>
  <si>
    <t>x1.5</t>
  </si>
  <si>
    <t>x0.25</t>
  </si>
  <si>
    <r>
      <rPr>
        <b/>
        <sz val="10"/>
        <rFont val="Arial"/>
        <family val="2"/>
      </rPr>
      <t>Note:</t>
    </r>
    <r>
      <rPr>
        <sz val="10"/>
        <rFont val="Arial"/>
        <family val="2"/>
      </rPr>
      <t xml:space="preserve"> The unique quantity multipliers (below) will be used to calculate extended pricing for Meade Stadium Bleachers.</t>
    </r>
  </si>
  <si>
    <t>URI FACILITIES SERVICES, BUSINESS OFFICE</t>
  </si>
  <si>
    <t>BLANKET REQUIREMENTS:  11/1/24 - 10/31/27</t>
  </si>
  <si>
    <t>60 TOOTELL RD., SHERMAN BLDG. 2ND FL</t>
  </si>
  <si>
    <t>KINGSTON, RI 02881</t>
  </si>
  <si>
    <t xml:space="preserve">  BID NO:  101426 REVISED </t>
  </si>
  <si>
    <t>COMMODITY:  SNOW AND ICE REMOVAL SERVICES</t>
  </si>
  <si>
    <t>OPENING DATE &amp; TIME:  10/18/24  1:00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</si>
</sst>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quot;$&quot;#,##0.00"/>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2"/>
      <name val="Arial"/>
      <family val="2"/>
    </font>
    <font>
      <sz val="8"/>
      <name val="Arial"/>
      <family val="2"/>
    </font>
    <font>
      <sz val="10"/>
      <name val="Courier"/>
      <family val="3"/>
    </font>
    <font>
      <i/>
      <sz val="10"/>
      <name val="Courier"/>
      <family val="3"/>
    </font>
    <font>
      <u/>
      <sz val="10"/>
      <name val="Arial"/>
      <family val="2"/>
    </font>
    <font>
      <sz val="10"/>
      <name val="Arial"/>
      <family val="2"/>
    </font>
    <font>
      <sz val="9"/>
      <name val="Arial"/>
      <family val="2"/>
    </font>
    <font>
      <sz val="12"/>
      <name val="Times New Roman"/>
      <family val="1"/>
    </font>
    <font>
      <b/>
      <sz val="12"/>
      <name val="Times New Roman"/>
      <family val="1"/>
    </font>
    <font>
      <b/>
      <sz val="12"/>
      <name val="Arial"/>
      <family val="2"/>
    </font>
    <font>
      <sz val="7"/>
      <name val="Arial"/>
      <family val="2"/>
    </font>
    <font>
      <sz val="10"/>
      <name val="Arial"/>
      <family val="2"/>
    </font>
    <font>
      <u val="singleAccounting"/>
      <sz val="10"/>
      <name val="Arial"/>
      <family val="2"/>
    </font>
    <font>
      <b/>
      <u/>
      <sz val="10"/>
      <name val="Arial"/>
      <family val="2"/>
    </font>
    <font>
      <sz val="12"/>
      <color theme="1"/>
      <name val="Arial"/>
      <family val="2"/>
    </font>
    <font>
      <b/>
      <sz val="14"/>
      <name val="Arial"/>
      <family val="2"/>
    </font>
    <font>
      <b/>
      <sz val="11"/>
      <name val="Arial"/>
      <family val="2"/>
    </font>
    <font>
      <b/>
      <sz val="10"/>
      <color rgb="FF00B050"/>
      <name val="Arial"/>
      <family val="2"/>
    </font>
    <font>
      <b/>
      <sz val="10"/>
      <color theme="5"/>
      <name val="Arial"/>
      <family val="2"/>
    </font>
    <font>
      <sz val="9.5"/>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30">
    <border>
      <left/>
      <right/>
      <top/>
      <bottom/>
      <diagonal/>
    </border>
    <border>
      <left/>
      <right/>
      <top/>
      <bottom style="double">
        <color indexed="64"/>
      </bottom>
      <diagonal/>
    </border>
    <border>
      <left/>
      <right/>
      <top style="double">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right style="thick">
        <color auto="1"/>
      </right>
      <top style="thin">
        <color auto="1"/>
      </top>
      <bottom style="double">
        <color indexed="64"/>
      </bottom>
      <diagonal/>
    </border>
    <border>
      <left/>
      <right style="thick">
        <color auto="1"/>
      </right>
      <top/>
      <bottom style="double">
        <color auto="1"/>
      </bottom>
      <diagonal/>
    </border>
    <border>
      <left/>
      <right style="thin">
        <color auto="1"/>
      </right>
      <top style="thin">
        <color auto="1"/>
      </top>
      <bottom/>
      <diagonal/>
    </border>
    <border>
      <left style="thick">
        <color auto="1"/>
      </left>
      <right/>
      <top style="thin">
        <color auto="1"/>
      </top>
      <bottom style="double">
        <color indexed="64"/>
      </bottom>
      <diagonal/>
    </border>
    <border>
      <left style="thick">
        <color auto="1"/>
      </left>
      <right/>
      <top/>
      <bottom style="double">
        <color auto="1"/>
      </bottom>
      <diagonal/>
    </border>
    <border>
      <left/>
      <right/>
      <top style="double">
        <color auto="1"/>
      </top>
      <bottom style="double">
        <color auto="1"/>
      </bottom>
      <diagonal/>
    </border>
    <border diagonalUp="1" diagonalDown="1">
      <left/>
      <right/>
      <top/>
      <bottom/>
      <diagonal style="hair">
        <color theme="0" tint="-0.24994659260841701"/>
      </diagonal>
    </border>
    <border diagonalUp="1" diagonalDown="1">
      <left/>
      <right style="thick">
        <color auto="1"/>
      </right>
      <top/>
      <bottom/>
      <diagonal style="hair">
        <color theme="0" tint="-0.24994659260841701"/>
      </diagonal>
    </border>
    <border diagonalUp="1" diagonalDown="1">
      <left/>
      <right/>
      <top/>
      <bottom/>
      <diagonal style="dotted">
        <color theme="0" tint="-0.34998626667073579"/>
      </diagonal>
    </border>
    <border>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3" fillId="0" borderId="0"/>
    <xf numFmtId="0" fontId="2" fillId="0" borderId="0"/>
    <xf numFmtId="44" fontId="18" fillId="0" borderId="0" applyFont="0" applyFill="0" applyBorder="0" applyAlignment="0" applyProtection="0"/>
    <xf numFmtId="0" fontId="21" fillId="0" borderId="0"/>
    <xf numFmtId="0" fontId="4" fillId="0" borderId="0"/>
    <xf numFmtId="0" fontId="1" fillId="0" borderId="0"/>
    <xf numFmtId="0" fontId="1" fillId="0" borderId="0"/>
    <xf numFmtId="44" fontId="4" fillId="0" borderId="0" applyFont="0" applyFill="0" applyBorder="0" applyAlignment="0" applyProtection="0"/>
  </cellStyleXfs>
  <cellXfs count="120">
    <xf numFmtId="0" fontId="0" fillId="0" borderId="0" xfId="0"/>
    <xf numFmtId="0" fontId="20" fillId="0" borderId="0" xfId="4" applyFont="1"/>
    <xf numFmtId="0" fontId="5" fillId="0" borderId="0" xfId="0" applyFont="1" applyAlignment="1">
      <alignment horizontal="left" vertical="center"/>
    </xf>
    <xf numFmtId="0" fontId="4" fillId="0" borderId="0" xfId="0" quotePrefix="1"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Alignment="1">
      <alignment vertical="center"/>
    </xf>
    <xf numFmtId="0" fontId="4"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center" vertical="center"/>
    </xf>
    <xf numFmtId="0" fontId="5" fillId="0" borderId="1"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13"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quotePrefix="1" applyFont="1" applyBorder="1" applyAlignment="1">
      <alignment horizontal="right" vertical="center"/>
    </xf>
    <xf numFmtId="0" fontId="17" fillId="0" borderId="10"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5" fillId="0" borderId="0" xfId="0" quotePrefix="1" applyFont="1" applyAlignment="1">
      <alignment horizontal="left" vertical="center"/>
    </xf>
    <xf numFmtId="0" fontId="10" fillId="0" borderId="0" xfId="0" applyFont="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16" fillId="0" borderId="0" xfId="0" applyFont="1" applyAlignment="1">
      <alignment vertical="center"/>
    </xf>
    <xf numFmtId="0" fontId="20" fillId="0" borderId="0" xfId="4"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4" fillId="0" borderId="0" xfId="4" applyFont="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15" fillId="0" borderId="0" xfId="0" applyFont="1" applyAlignment="1">
      <alignment horizontal="center" vertical="center"/>
    </xf>
    <xf numFmtId="0" fontId="16" fillId="3" borderId="5" xfId="0" applyFont="1" applyFill="1" applyBorder="1" applyAlignment="1">
      <alignment horizontal="left" vertical="center"/>
    </xf>
    <xf numFmtId="0" fontId="16" fillId="3" borderId="0" xfId="0" applyFont="1" applyFill="1" applyAlignment="1">
      <alignment horizontal="left" vertical="center"/>
    </xf>
    <xf numFmtId="0" fontId="5" fillId="3" borderId="0" xfId="0" applyFont="1" applyFill="1" applyAlignment="1">
      <alignment horizontal="center" vertical="center"/>
    </xf>
    <xf numFmtId="0" fontId="5" fillId="3" borderId="0" xfId="0" applyFont="1" applyFill="1" applyAlignment="1">
      <alignment vertical="center"/>
    </xf>
    <xf numFmtId="0" fontId="14" fillId="3" borderId="0" xfId="0" applyFont="1" applyFill="1" applyAlignment="1">
      <alignment horizontal="left" vertical="center" wrapText="1"/>
    </xf>
    <xf numFmtId="164" fontId="19" fillId="3" borderId="0" xfId="3" applyNumberFormat="1" applyFont="1" applyFill="1" applyBorder="1" applyAlignment="1">
      <alignment horizontal="center" vertical="center"/>
    </xf>
    <xf numFmtId="0" fontId="19" fillId="3" borderId="20" xfId="0" applyFont="1" applyFill="1" applyBorder="1" applyAlignment="1">
      <alignment horizontal="center" vertical="center"/>
    </xf>
    <xf numFmtId="0" fontId="19" fillId="3" borderId="19" xfId="0" applyFont="1" applyFill="1" applyBorder="1" applyAlignment="1">
      <alignment vertical="center"/>
    </xf>
    <xf numFmtId="164" fontId="19" fillId="3" borderId="4" xfId="3" applyNumberFormat="1" applyFont="1" applyFill="1" applyBorder="1" applyAlignment="1">
      <alignment horizontal="center" vertical="center"/>
    </xf>
    <xf numFmtId="0" fontId="6" fillId="3" borderId="0" xfId="0" applyFont="1" applyFill="1" applyAlignment="1">
      <alignment horizontal="right" vertical="center"/>
    </xf>
    <xf numFmtId="0" fontId="14" fillId="0" borderId="0" xfId="0" applyFont="1" applyAlignment="1">
      <alignment horizontal="left" vertical="center" wrapText="1"/>
    </xf>
    <xf numFmtId="0" fontId="6" fillId="0" borderId="0" xfId="0" applyFont="1" applyAlignment="1">
      <alignment horizontal="right" vertical="center"/>
    </xf>
    <xf numFmtId="164" fontId="19" fillId="0" borderId="0" xfId="3" applyNumberFormat="1" applyFont="1" applyFill="1" applyBorder="1" applyAlignment="1">
      <alignment horizontal="center" vertical="center"/>
    </xf>
    <xf numFmtId="0" fontId="16" fillId="0" borderId="5" xfId="0" applyFont="1" applyBorder="1" applyAlignment="1">
      <alignment horizontal="left" vertical="center"/>
    </xf>
    <xf numFmtId="0" fontId="16" fillId="0" borderId="0" xfId="0" applyFont="1" applyAlignment="1">
      <alignment horizontal="left" vertical="center"/>
    </xf>
    <xf numFmtId="164" fontId="19" fillId="0" borderId="0" xfId="3" applyNumberFormat="1" applyFont="1" applyBorder="1" applyAlignment="1" applyProtection="1">
      <alignment horizontal="left" vertical="center"/>
      <protection locked="0"/>
    </xf>
    <xf numFmtId="0" fontId="4" fillId="0" borderId="18" xfId="0" applyFont="1" applyBorder="1" applyAlignment="1">
      <alignment vertical="center"/>
    </xf>
    <xf numFmtId="0" fontId="4" fillId="0" borderId="19" xfId="0" applyFont="1" applyBorder="1" applyAlignment="1">
      <alignment vertical="center"/>
    </xf>
    <xf numFmtId="0" fontId="5" fillId="0" borderId="4" xfId="0" applyFont="1" applyBorder="1" applyAlignment="1">
      <alignment vertical="center"/>
    </xf>
    <xf numFmtId="0" fontId="19" fillId="0" borderId="19" xfId="0" applyFont="1" applyBorder="1" applyAlignment="1">
      <alignment vertical="center"/>
    </xf>
    <xf numFmtId="164" fontId="19" fillId="0" borderId="4" xfId="3" applyNumberFormat="1" applyFont="1" applyBorder="1" applyAlignment="1" applyProtection="1">
      <alignment horizontal="left" vertical="center"/>
      <protection locked="0"/>
    </xf>
    <xf numFmtId="164" fontId="19" fillId="0" borderId="0" xfId="3" applyNumberFormat="1" applyFont="1" applyBorder="1" applyAlignment="1">
      <alignment horizontal="left" vertical="center"/>
    </xf>
    <xf numFmtId="164" fontId="19" fillId="0" borderId="4" xfId="3" applyNumberFormat="1" applyFont="1" applyBorder="1" applyAlignment="1">
      <alignment horizontal="left" vertical="center"/>
    </xf>
    <xf numFmtId="0" fontId="4" fillId="0" borderId="0" xfId="4" applyFont="1"/>
    <xf numFmtId="0" fontId="4" fillId="0" borderId="0" xfId="4" applyFont="1" applyAlignment="1">
      <alignment horizontal="left"/>
    </xf>
    <xf numFmtId="0" fontId="4" fillId="3" borderId="0" xfId="0" applyFont="1" applyFill="1" applyAlignment="1">
      <alignment vertical="center"/>
    </xf>
    <xf numFmtId="0" fontId="4" fillId="3" borderId="5" xfId="0" applyFont="1" applyFill="1" applyBorder="1" applyAlignment="1">
      <alignment horizontal="centerContinuous" vertical="center"/>
    </xf>
    <xf numFmtId="0" fontId="5" fillId="3" borderId="5" xfId="0" applyFont="1" applyFill="1" applyBorder="1" applyAlignment="1">
      <alignment horizontal="centerContinuous" vertical="center"/>
    </xf>
    <xf numFmtId="164" fontId="19" fillId="3" borderId="0" xfId="3" applyNumberFormat="1" applyFont="1" applyFill="1" applyBorder="1" applyAlignment="1" applyProtection="1">
      <alignment horizontal="left" vertical="center"/>
    </xf>
    <xf numFmtId="0" fontId="4" fillId="3" borderId="18" xfId="0" applyFont="1" applyFill="1" applyBorder="1" applyAlignment="1">
      <alignment vertical="center"/>
    </xf>
    <xf numFmtId="0" fontId="4" fillId="3" borderId="19" xfId="0" applyFont="1" applyFill="1" applyBorder="1" applyAlignment="1">
      <alignment vertical="center"/>
    </xf>
    <xf numFmtId="0" fontId="5" fillId="3" borderId="4" xfId="0" applyFont="1" applyFill="1" applyBorder="1" applyAlignment="1">
      <alignment vertical="center"/>
    </xf>
    <xf numFmtId="164" fontId="19" fillId="3" borderId="4" xfId="3" applyNumberFormat="1" applyFont="1" applyFill="1" applyBorder="1" applyAlignment="1" applyProtection="1">
      <alignment horizontal="left" vertical="center"/>
    </xf>
    <xf numFmtId="0" fontId="19" fillId="3" borderId="0" xfId="0" applyFont="1" applyFill="1" applyAlignment="1">
      <alignment vertical="center"/>
    </xf>
    <xf numFmtId="0" fontId="19" fillId="3" borderId="4" xfId="0" applyFont="1" applyFill="1" applyBorder="1" applyAlignment="1">
      <alignment vertical="center"/>
    </xf>
    <xf numFmtId="0" fontId="25" fillId="3" borderId="5" xfId="0" applyFont="1" applyFill="1" applyBorder="1" applyAlignment="1">
      <alignment horizontal="centerContinuous" vertical="center"/>
    </xf>
    <xf numFmtId="0" fontId="19" fillId="0" borderId="0" xfId="0" applyFont="1" applyAlignment="1">
      <alignment vertical="center"/>
    </xf>
    <xf numFmtId="0" fontId="6" fillId="2" borderId="22" xfId="0" applyFont="1" applyFill="1" applyBorder="1" applyAlignment="1">
      <alignment vertical="center"/>
    </xf>
    <xf numFmtId="0" fontId="6" fillId="2" borderId="23" xfId="0" applyFont="1" applyFill="1" applyBorder="1" applyAlignment="1">
      <alignmen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6" fillId="2" borderId="25" xfId="0" applyFont="1" applyFill="1" applyBorder="1" applyAlignment="1">
      <alignment vertical="center"/>
    </xf>
    <xf numFmtId="0" fontId="6" fillId="2" borderId="0" xfId="0" applyFont="1" applyFill="1" applyAlignment="1">
      <alignment vertical="center"/>
    </xf>
    <xf numFmtId="0" fontId="4" fillId="2" borderId="0" xfId="0" applyFont="1" applyFill="1" applyAlignment="1">
      <alignment horizontal="center" vertical="center"/>
    </xf>
    <xf numFmtId="0" fontId="4" fillId="2" borderId="26" xfId="0" applyFont="1" applyFill="1" applyBorder="1" applyAlignment="1">
      <alignment horizontal="center" vertical="center"/>
    </xf>
    <xf numFmtId="0" fontId="6" fillId="2" borderId="27" xfId="0" applyFont="1" applyFill="1" applyBorder="1" applyAlignment="1">
      <alignment vertical="center"/>
    </xf>
    <xf numFmtId="0" fontId="6" fillId="2" borderId="28" xfId="0" applyFont="1" applyFill="1" applyBorder="1" applyAlignment="1">
      <alignment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20" fillId="0" borderId="0" xfId="0" applyFont="1" applyAlignment="1">
      <alignment vertical="center"/>
    </xf>
    <xf numFmtId="0" fontId="4" fillId="0" borderId="0" xfId="5" applyAlignment="1">
      <alignment vertical="center"/>
    </xf>
    <xf numFmtId="0" fontId="22" fillId="0" borderId="0" xfId="0" applyFont="1" applyAlignment="1">
      <alignment vertical="center"/>
    </xf>
    <xf numFmtId="0" fontId="23" fillId="0" borderId="0" xfId="0" applyFont="1" applyAlignment="1">
      <alignment horizontal="left" vertical="center"/>
    </xf>
    <xf numFmtId="0" fontId="24" fillId="0" borderId="5" xfId="0" applyFont="1" applyBorder="1" applyAlignment="1">
      <alignment horizontal="centerContinuous" vertical="center"/>
    </xf>
    <xf numFmtId="0" fontId="6" fillId="0" borderId="5" xfId="0" applyFont="1" applyBorder="1" applyAlignment="1">
      <alignment horizontal="centerContinuous" vertical="center"/>
    </xf>
    <xf numFmtId="0" fontId="6" fillId="0" borderId="21" xfId="0" applyFont="1" applyBorder="1" applyAlignment="1">
      <alignment horizontal="centerContinuous" vertical="center"/>
    </xf>
    <xf numFmtId="0" fontId="16" fillId="0" borderId="0" xfId="0" applyFont="1" applyAlignment="1">
      <alignment horizontal="center" vertical="center"/>
    </xf>
    <xf numFmtId="0" fontId="7" fillId="0" borderId="0" xfId="0" applyFont="1" applyAlignment="1">
      <alignment vertical="center"/>
    </xf>
    <xf numFmtId="0" fontId="26" fillId="0" borderId="17" xfId="0" applyFont="1" applyBorder="1" applyAlignment="1">
      <alignment horizontal="center" vertical="center"/>
    </xf>
    <xf numFmtId="0" fontId="26" fillId="0" borderId="17" xfId="0" applyFont="1" applyBorder="1" applyAlignment="1">
      <alignment horizontal="left" vertical="center"/>
    </xf>
    <xf numFmtId="0" fontId="19" fillId="0" borderId="4" xfId="0" applyFont="1" applyBorder="1" applyAlignment="1">
      <alignment vertical="center"/>
    </xf>
    <xf numFmtId="0" fontId="20" fillId="3" borderId="0" xfId="3" applyNumberFormat="1" applyFont="1" applyFill="1" applyBorder="1" applyAlignment="1" applyProtection="1">
      <alignment horizontal="center" vertical="center"/>
    </xf>
    <xf numFmtId="0" fontId="6" fillId="3" borderId="0" xfId="3" applyNumberFormat="1" applyFont="1" applyFill="1" applyBorder="1" applyAlignment="1" applyProtection="1">
      <alignment horizontal="center" vertical="center"/>
    </xf>
    <xf numFmtId="164" fontId="4" fillId="3" borderId="3" xfId="3" applyNumberFormat="1" applyFont="1" applyFill="1" applyBorder="1" applyAlignment="1" applyProtection="1">
      <alignment horizontal="left" vertical="center" wrapText="1"/>
    </xf>
    <xf numFmtId="164" fontId="4" fillId="3" borderId="0" xfId="3" applyNumberFormat="1" applyFont="1" applyFill="1" applyBorder="1" applyAlignment="1" applyProtection="1">
      <alignment horizontal="left"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quotePrefix="1" applyFont="1" applyBorder="1" applyAlignment="1">
      <alignment horizontal="left" vertical="center"/>
    </xf>
    <xf numFmtId="0" fontId="4" fillId="0" borderId="1" xfId="0" quotePrefix="1"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4" fillId="0" borderId="1" xfId="0" applyFont="1" applyBorder="1" applyAlignment="1">
      <alignment horizontal="left" vertical="center"/>
    </xf>
    <xf numFmtId="0" fontId="27" fillId="0" borderId="0" xfId="0" applyFont="1" applyAlignment="1">
      <alignment horizontal="left" vertical="center"/>
    </xf>
  </cellXfs>
  <cellStyles count="9">
    <cellStyle name="Currency" xfId="3" builtinId="4"/>
    <cellStyle name="Currency 2" xfId="8" xr:uid="{09F2F300-608D-4749-943B-0B364E0E8CCA}"/>
    <cellStyle name="Normal" xfId="0" builtinId="0"/>
    <cellStyle name="Normal 2" xfId="1" xr:uid="{00000000-0005-0000-0000-000001000000}"/>
    <cellStyle name="Normal 2 2" xfId="2" xr:uid="{00000000-0005-0000-0000-000002000000}"/>
    <cellStyle name="Normal 2 2 2" xfId="7" xr:uid="{6CCCAEA2-23C1-4873-8365-625045598078}"/>
    <cellStyle name="Normal 2 3" xfId="6" xr:uid="{714EDE58-EA29-44BA-8ED3-E38FA58C737A}"/>
    <cellStyle name="Normal 3" xfId="4" xr:uid="{41CE7AF9-3F31-4D56-ABEA-4568CF3F4923}"/>
    <cellStyle name="Normal 4" xfId="5" xr:uid="{C2133571-97E6-4C53-B05E-AE8DC961A4B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72"/>
  <sheetViews>
    <sheetView tabSelected="1" view="pageBreakPreview" zoomScale="70" zoomScaleNormal="90" zoomScaleSheetLayoutView="70" workbookViewId="0">
      <pane ySplit="9" topLeftCell="A236" activePane="bottomLeft" state="frozen"/>
      <selection pane="bottomLeft" activeCell="D235" sqref="D235"/>
    </sheetView>
  </sheetViews>
  <sheetFormatPr defaultColWidth="9.109375" defaultRowHeight="13.2" x14ac:dyDescent="0.25"/>
  <cols>
    <col min="1" max="1" width="4.33203125" style="4" customWidth="1"/>
    <col min="2" max="2" width="3.5546875" style="12" customWidth="1"/>
    <col min="3" max="3" width="41.5546875" style="4" customWidth="1"/>
    <col min="4" max="4" width="40.6640625" style="4" customWidth="1"/>
    <col min="5" max="5" width="10.88671875" style="4" customWidth="1"/>
    <col min="6" max="7" width="13.6640625" style="5" customWidth="1"/>
    <col min="8" max="17" width="13.6640625" style="4" customWidth="1"/>
    <col min="18" max="18" width="17.109375" style="4" customWidth="1"/>
    <col min="19" max="16384" width="9.109375" style="4"/>
  </cols>
  <sheetData>
    <row r="1" spans="1:18" x14ac:dyDescent="0.25">
      <c r="A1" s="7" t="s">
        <v>260</v>
      </c>
      <c r="B1" s="3"/>
      <c r="C1" s="12"/>
      <c r="D1" s="12" t="s">
        <v>19</v>
      </c>
      <c r="E1" s="12"/>
      <c r="F1" s="15"/>
      <c r="G1" s="15"/>
      <c r="H1" s="6" t="s">
        <v>9</v>
      </c>
      <c r="I1" s="6"/>
      <c r="J1" s="6"/>
      <c r="K1" s="6"/>
    </row>
    <row r="2" spans="1:18" x14ac:dyDescent="0.25">
      <c r="A2" s="119" t="s">
        <v>261</v>
      </c>
      <c r="B2" s="3"/>
      <c r="C2" s="12"/>
      <c r="D2" s="12" t="s">
        <v>255</v>
      </c>
      <c r="E2" s="12"/>
      <c r="F2" s="12"/>
      <c r="G2" s="15"/>
      <c r="H2" s="7"/>
      <c r="I2" s="8"/>
      <c r="J2" s="8"/>
      <c r="K2" s="8"/>
    </row>
    <row r="3" spans="1:18" ht="13.8" thickBot="1" x14ac:dyDescent="0.3">
      <c r="A3" s="7" t="s">
        <v>256</v>
      </c>
      <c r="B3" s="3"/>
      <c r="C3" s="12"/>
      <c r="D3" s="12" t="s">
        <v>257</v>
      </c>
      <c r="E3" s="12"/>
      <c r="F3" s="15"/>
      <c r="G3" s="15"/>
      <c r="H3" s="118"/>
      <c r="I3" s="118"/>
      <c r="J3" s="118"/>
      <c r="K3" s="118"/>
    </row>
    <row r="4" spans="1:18" ht="13.8" thickTop="1" x14ac:dyDescent="0.25">
      <c r="A4" s="7" t="s">
        <v>7</v>
      </c>
      <c r="B4" s="3"/>
      <c r="C4" s="12"/>
      <c r="D4" s="12" t="s">
        <v>258</v>
      </c>
      <c r="E4" s="12"/>
      <c r="F4" s="15"/>
      <c r="G4" s="15"/>
      <c r="H4" s="119" t="s">
        <v>259</v>
      </c>
      <c r="I4" s="12"/>
      <c r="J4" s="12"/>
      <c r="K4" s="12"/>
    </row>
    <row r="5" spans="1:18" x14ac:dyDescent="0.25">
      <c r="A5" s="2"/>
      <c r="B5" s="3"/>
      <c r="H5" s="2"/>
    </row>
    <row r="6" spans="1:18" ht="13.5" customHeight="1" x14ac:dyDescent="0.25">
      <c r="A6" s="2" t="s">
        <v>7</v>
      </c>
      <c r="B6" s="3"/>
      <c r="F6" s="9" t="s">
        <v>124</v>
      </c>
      <c r="G6" s="9" t="s">
        <v>125</v>
      </c>
      <c r="H6" s="9" t="s">
        <v>126</v>
      </c>
      <c r="I6" s="9" t="s">
        <v>127</v>
      </c>
      <c r="J6" s="9" t="s">
        <v>128</v>
      </c>
      <c r="K6" s="9" t="s">
        <v>129</v>
      </c>
      <c r="L6" s="9" t="s">
        <v>130</v>
      </c>
      <c r="M6" s="9" t="s">
        <v>131</v>
      </c>
      <c r="N6" s="9" t="s">
        <v>132</v>
      </c>
      <c r="O6" s="9" t="s">
        <v>133</v>
      </c>
      <c r="P6" s="9" t="s">
        <v>134</v>
      </c>
      <c r="Q6" s="9" t="s">
        <v>135</v>
      </c>
      <c r="R6" s="9" t="s">
        <v>136</v>
      </c>
    </row>
    <row r="7" spans="1:18" ht="13.8" thickBot="1" x14ac:dyDescent="0.3">
      <c r="A7" s="10" t="s">
        <v>0</v>
      </c>
      <c r="B7" s="11"/>
      <c r="C7" s="10"/>
      <c r="D7" s="10"/>
      <c r="E7" s="10"/>
      <c r="F7" s="114" t="s">
        <v>110</v>
      </c>
      <c r="G7" s="115"/>
      <c r="H7" s="115"/>
      <c r="I7" s="115"/>
      <c r="J7" s="115"/>
      <c r="K7" s="116"/>
      <c r="L7" s="117" t="s">
        <v>111</v>
      </c>
      <c r="M7" s="115"/>
      <c r="N7" s="115"/>
      <c r="O7" s="115"/>
      <c r="P7" s="115"/>
      <c r="Q7" s="116"/>
      <c r="R7" s="109" t="s">
        <v>36</v>
      </c>
    </row>
    <row r="8" spans="1:18" ht="13.5" customHeight="1" thickTop="1" x14ac:dyDescent="0.25">
      <c r="A8" s="4" t="s">
        <v>2</v>
      </c>
      <c r="C8" s="112" t="s">
        <v>29</v>
      </c>
      <c r="D8" s="112" t="s">
        <v>139</v>
      </c>
      <c r="E8" s="13" t="s">
        <v>26</v>
      </c>
      <c r="F8" s="14" t="s">
        <v>191</v>
      </c>
      <c r="G8" s="15" t="s">
        <v>192</v>
      </c>
      <c r="H8" s="15" t="s">
        <v>193</v>
      </c>
      <c r="I8" s="16" t="s">
        <v>33</v>
      </c>
      <c r="J8" s="16" t="s">
        <v>189</v>
      </c>
      <c r="K8" s="17" t="s">
        <v>190</v>
      </c>
      <c r="L8" s="18" t="s">
        <v>191</v>
      </c>
      <c r="M8" s="15" t="s">
        <v>192</v>
      </c>
      <c r="N8" s="15" t="s">
        <v>193</v>
      </c>
      <c r="O8" s="16" t="s">
        <v>33</v>
      </c>
      <c r="P8" s="16" t="s">
        <v>189</v>
      </c>
      <c r="Q8" s="17" t="s">
        <v>190</v>
      </c>
      <c r="R8" s="110"/>
    </row>
    <row r="9" spans="1:18" ht="13.8" thickBot="1" x14ac:dyDescent="0.3">
      <c r="A9" s="10" t="s">
        <v>3</v>
      </c>
      <c r="B9" s="11"/>
      <c r="C9" s="113"/>
      <c r="D9" s="113"/>
      <c r="E9" s="19" t="s">
        <v>27</v>
      </c>
      <c r="F9" s="20" t="s">
        <v>25</v>
      </c>
      <c r="G9" s="21" t="s">
        <v>25</v>
      </c>
      <c r="H9" s="21" t="s">
        <v>25</v>
      </c>
      <c r="I9" s="21" t="s">
        <v>34</v>
      </c>
      <c r="J9" s="21" t="s">
        <v>34</v>
      </c>
      <c r="K9" s="22" t="s">
        <v>34</v>
      </c>
      <c r="L9" s="23" t="s">
        <v>28</v>
      </c>
      <c r="M9" s="24" t="s">
        <v>194</v>
      </c>
      <c r="N9" s="24" t="s">
        <v>195</v>
      </c>
      <c r="O9" s="24" t="s">
        <v>196</v>
      </c>
      <c r="P9" s="24" t="s">
        <v>196</v>
      </c>
      <c r="Q9" s="25" t="s">
        <v>196</v>
      </c>
      <c r="R9" s="111"/>
    </row>
    <row r="10" spans="1:18" s="5" customFormat="1" ht="13.8" hidden="1" thickTop="1" x14ac:dyDescent="0.25">
      <c r="A10" s="26"/>
      <c r="B10" s="27"/>
      <c r="C10" s="27"/>
      <c r="D10" s="27"/>
      <c r="E10" s="27"/>
      <c r="L10" s="5">
        <v>8</v>
      </c>
      <c r="M10" s="5">
        <v>3</v>
      </c>
      <c r="N10" s="5">
        <v>0.5</v>
      </c>
      <c r="O10" s="15">
        <v>17</v>
      </c>
      <c r="P10" s="15">
        <v>17</v>
      </c>
      <c r="Q10" s="15">
        <v>17</v>
      </c>
    </row>
    <row r="11" spans="1:18" ht="2.4" hidden="1" customHeight="1" x14ac:dyDescent="0.25">
      <c r="A11" s="28"/>
      <c r="B11" s="15"/>
      <c r="D11" s="29"/>
      <c r="E11" s="29"/>
      <c r="F11" s="30"/>
      <c r="L11" s="4">
        <v>4</v>
      </c>
      <c r="M11" s="4">
        <v>1.5</v>
      </c>
      <c r="N11" s="4">
        <v>0.25</v>
      </c>
      <c r="P11" s="4">
        <v>8</v>
      </c>
    </row>
    <row r="12" spans="1:18" ht="13.8" thickTop="1" x14ac:dyDescent="0.25">
      <c r="A12" s="28"/>
      <c r="B12" s="15"/>
      <c r="C12" s="29" t="s">
        <v>1</v>
      </c>
      <c r="D12" s="29"/>
      <c r="E12" s="29"/>
      <c r="F12" s="30"/>
    </row>
    <row r="13" spans="1:18" ht="9" customHeight="1" x14ac:dyDescent="0.25">
      <c r="A13" s="28"/>
      <c r="B13" s="15"/>
      <c r="C13" s="29"/>
      <c r="D13" s="29"/>
      <c r="E13" s="29"/>
      <c r="F13" s="30"/>
    </row>
    <row r="14" spans="1:18" x14ac:dyDescent="0.25">
      <c r="A14" s="28"/>
      <c r="B14" s="15"/>
      <c r="C14" s="12" t="s">
        <v>227</v>
      </c>
    </row>
    <row r="15" spans="1:18" ht="9" customHeight="1" x14ac:dyDescent="0.25">
      <c r="A15" s="28"/>
      <c r="B15" s="15"/>
    </row>
    <row r="16" spans="1:18" x14ac:dyDescent="0.25">
      <c r="A16" s="28"/>
      <c r="B16" s="15" t="s">
        <v>4</v>
      </c>
      <c r="C16" s="4" t="s">
        <v>10</v>
      </c>
    </row>
    <row r="17" spans="1:8" ht="9" customHeight="1" x14ac:dyDescent="0.25">
      <c r="A17" s="28"/>
      <c r="B17" s="15"/>
    </row>
    <row r="18" spans="1:8" x14ac:dyDescent="0.25">
      <c r="A18" s="28"/>
      <c r="B18" s="15" t="s">
        <v>5</v>
      </c>
      <c r="C18" s="4" t="s">
        <v>8</v>
      </c>
    </row>
    <row r="19" spans="1:8" ht="9" customHeight="1" x14ac:dyDescent="0.25">
      <c r="A19" s="28"/>
      <c r="B19" s="15"/>
    </row>
    <row r="20" spans="1:8" x14ac:dyDescent="0.25">
      <c r="A20" s="28"/>
      <c r="B20" s="15" t="s">
        <v>6</v>
      </c>
      <c r="C20" s="4" t="s">
        <v>11</v>
      </c>
    </row>
    <row r="21" spans="1:8" ht="9" customHeight="1" x14ac:dyDescent="0.25">
      <c r="A21" s="28"/>
      <c r="B21" s="15"/>
    </row>
    <row r="22" spans="1:8" x14ac:dyDescent="0.25">
      <c r="A22" s="28"/>
      <c r="B22" s="15" t="s">
        <v>13</v>
      </c>
      <c r="C22" s="12" t="s">
        <v>228</v>
      </c>
    </row>
    <row r="23" spans="1:8" ht="15" customHeight="1" x14ac:dyDescent="0.25">
      <c r="A23" s="5"/>
      <c r="B23" s="15"/>
      <c r="C23" s="12" t="s">
        <v>229</v>
      </c>
    </row>
    <row r="24" spans="1:8" ht="9" customHeight="1" thickBot="1" x14ac:dyDescent="0.3">
      <c r="A24" s="5"/>
      <c r="B24" s="15"/>
    </row>
    <row r="25" spans="1:8" ht="15" customHeight="1" x14ac:dyDescent="0.25">
      <c r="A25" s="5"/>
      <c r="B25" s="15"/>
      <c r="C25" s="81" t="s">
        <v>16</v>
      </c>
      <c r="D25" s="82" t="s">
        <v>147</v>
      </c>
      <c r="E25" s="83"/>
      <c r="F25" s="84"/>
      <c r="G25" s="6"/>
      <c r="H25" s="6"/>
    </row>
    <row r="26" spans="1:8" ht="15" customHeight="1" x14ac:dyDescent="0.25">
      <c r="A26" s="5"/>
      <c r="B26" s="15"/>
      <c r="C26" s="85"/>
      <c r="D26" s="86"/>
      <c r="E26" s="87"/>
      <c r="F26" s="88"/>
      <c r="G26" s="6"/>
      <c r="H26" s="6"/>
    </row>
    <row r="27" spans="1:8" ht="15" customHeight="1" x14ac:dyDescent="0.25">
      <c r="A27" s="5"/>
      <c r="B27" s="15"/>
      <c r="C27" s="85" t="s">
        <v>14</v>
      </c>
      <c r="D27" s="86" t="s">
        <v>148</v>
      </c>
      <c r="E27" s="87"/>
      <c r="F27" s="88"/>
      <c r="G27" s="6"/>
      <c r="H27" s="6"/>
    </row>
    <row r="28" spans="1:8" ht="15" customHeight="1" x14ac:dyDescent="0.25">
      <c r="A28" s="5"/>
      <c r="B28" s="15"/>
      <c r="C28" s="85" t="s">
        <v>17</v>
      </c>
      <c r="D28" s="86" t="s">
        <v>149</v>
      </c>
      <c r="E28" s="87"/>
      <c r="F28" s="88"/>
      <c r="G28" s="6"/>
      <c r="H28" s="6"/>
    </row>
    <row r="29" spans="1:8" ht="15" customHeight="1" x14ac:dyDescent="0.25">
      <c r="A29" s="5"/>
      <c r="B29" s="15"/>
      <c r="C29" s="85" t="s">
        <v>15</v>
      </c>
      <c r="D29" s="86" t="s">
        <v>223</v>
      </c>
      <c r="E29" s="87"/>
      <c r="F29" s="88"/>
      <c r="G29" s="6"/>
      <c r="H29" s="6"/>
    </row>
    <row r="30" spans="1:8" ht="15" customHeight="1" thickBot="1" x14ac:dyDescent="0.3">
      <c r="A30" s="5"/>
      <c r="B30" s="15"/>
      <c r="C30" s="89" t="s">
        <v>18</v>
      </c>
      <c r="D30" s="90" t="s">
        <v>224</v>
      </c>
      <c r="E30" s="91"/>
      <c r="F30" s="92"/>
      <c r="G30" s="6"/>
      <c r="H30" s="6"/>
    </row>
    <row r="31" spans="1:8" ht="9" customHeight="1" x14ac:dyDescent="0.25">
      <c r="A31" s="5"/>
      <c r="B31" s="15"/>
    </row>
    <row r="32" spans="1:8" ht="15" customHeight="1" x14ac:dyDescent="0.25">
      <c r="A32" s="5"/>
      <c r="B32" s="15"/>
      <c r="C32" s="12" t="s">
        <v>230</v>
      </c>
    </row>
    <row r="33" spans="1:12" ht="15" customHeight="1" x14ac:dyDescent="0.25">
      <c r="A33" s="5"/>
      <c r="B33" s="15"/>
      <c r="C33" s="12" t="s">
        <v>231</v>
      </c>
      <c r="H33" s="31"/>
    </row>
    <row r="34" spans="1:12" ht="15" customHeight="1" x14ac:dyDescent="0.25">
      <c r="A34" s="5"/>
      <c r="B34" s="15"/>
      <c r="C34" s="12" t="s">
        <v>232</v>
      </c>
    </row>
    <row r="35" spans="1:12" ht="7.5" customHeight="1" x14ac:dyDescent="0.25">
      <c r="A35" s="5"/>
      <c r="B35" s="15"/>
    </row>
    <row r="36" spans="1:12" ht="15" customHeight="1" x14ac:dyDescent="0.25">
      <c r="A36" s="5"/>
      <c r="B36" s="15"/>
      <c r="C36" s="4" t="s">
        <v>12</v>
      </c>
    </row>
    <row r="37" spans="1:12" ht="7.5" customHeight="1" x14ac:dyDescent="0.25">
      <c r="A37" s="5"/>
      <c r="B37" s="15"/>
      <c r="C37" s="32"/>
      <c r="D37" s="32"/>
      <c r="E37" s="32"/>
    </row>
    <row r="38" spans="1:12" s="12" customFormat="1" ht="15" customHeight="1" x14ac:dyDescent="0.25">
      <c r="A38" s="15"/>
      <c r="B38" s="15"/>
      <c r="C38" s="33" t="s">
        <v>20</v>
      </c>
      <c r="D38" s="33"/>
      <c r="F38" s="15"/>
      <c r="G38" s="34"/>
      <c r="L38" s="15"/>
    </row>
    <row r="39" spans="1:12" s="12" customFormat="1" ht="15" customHeight="1" x14ac:dyDescent="0.25">
      <c r="A39" s="15"/>
      <c r="B39" s="15"/>
      <c r="C39" s="33" t="s">
        <v>21</v>
      </c>
      <c r="D39" s="33"/>
      <c r="E39" s="33"/>
      <c r="F39" s="15"/>
      <c r="G39" s="15"/>
      <c r="L39" s="35"/>
    </row>
    <row r="40" spans="1:12" s="12" customFormat="1" ht="15" customHeight="1" x14ac:dyDescent="0.25">
      <c r="A40" s="15"/>
      <c r="B40" s="15"/>
      <c r="C40" s="33" t="s">
        <v>22</v>
      </c>
      <c r="D40" s="33"/>
      <c r="E40" s="33"/>
      <c r="F40" s="15"/>
      <c r="G40" s="15"/>
      <c r="L40" s="35"/>
    </row>
    <row r="41" spans="1:12" s="12" customFormat="1" ht="15" customHeight="1" x14ac:dyDescent="0.25">
      <c r="A41" s="15"/>
      <c r="B41" s="15"/>
      <c r="C41" s="33" t="s">
        <v>23</v>
      </c>
      <c r="D41" s="33"/>
      <c r="E41" s="33"/>
      <c r="F41" s="15"/>
      <c r="G41" s="15"/>
      <c r="L41" s="35"/>
    </row>
    <row r="42" spans="1:12" s="12" customFormat="1" ht="15" x14ac:dyDescent="0.25">
      <c r="A42" s="15"/>
      <c r="B42" s="15"/>
      <c r="C42" s="33"/>
      <c r="D42" s="33"/>
      <c r="E42" s="33"/>
      <c r="F42" s="15"/>
      <c r="G42" s="15"/>
      <c r="L42" s="35"/>
    </row>
    <row r="43" spans="1:12" s="12" customFormat="1" ht="15.6" x14ac:dyDescent="0.25">
      <c r="A43" s="15"/>
      <c r="B43" s="15"/>
      <c r="C43" s="36" t="s">
        <v>233</v>
      </c>
      <c r="D43" s="33"/>
      <c r="E43" s="33"/>
      <c r="F43" s="15"/>
      <c r="G43" s="15"/>
      <c r="L43" s="35"/>
    </row>
    <row r="44" spans="1:12" s="12" customFormat="1" ht="15.6" x14ac:dyDescent="0.25">
      <c r="A44" s="15"/>
      <c r="B44" s="15"/>
      <c r="C44" s="36" t="s">
        <v>234</v>
      </c>
      <c r="D44" s="33"/>
      <c r="E44" s="33"/>
      <c r="F44" s="15"/>
      <c r="G44" s="15"/>
      <c r="L44" s="35"/>
    </row>
    <row r="45" spans="1:12" s="12" customFormat="1" ht="15.6" x14ac:dyDescent="0.25">
      <c r="A45" s="15"/>
      <c r="B45" s="15"/>
      <c r="C45" s="36" t="s">
        <v>225</v>
      </c>
      <c r="D45" s="33"/>
      <c r="E45" s="33"/>
      <c r="F45" s="15"/>
      <c r="G45" s="15"/>
      <c r="L45" s="35"/>
    </row>
    <row r="46" spans="1:12" s="12" customFormat="1" ht="15.6" x14ac:dyDescent="0.25">
      <c r="A46" s="15"/>
      <c r="B46" s="15"/>
      <c r="C46" s="36"/>
      <c r="D46" s="33"/>
      <c r="E46" s="33"/>
      <c r="F46" s="15"/>
      <c r="G46" s="15"/>
      <c r="L46" s="35"/>
    </row>
    <row r="47" spans="1:12" ht="15" customHeight="1" x14ac:dyDescent="0.25">
      <c r="A47" s="5"/>
      <c r="B47" s="15"/>
      <c r="C47" s="37" t="s">
        <v>150</v>
      </c>
      <c r="E47" s="38"/>
      <c r="F47" s="39"/>
    </row>
    <row r="48" spans="1:12" ht="15" customHeight="1" x14ac:dyDescent="0.25">
      <c r="A48" s="5"/>
      <c r="B48" s="15"/>
      <c r="C48" s="40" t="s">
        <v>235</v>
      </c>
      <c r="E48" s="38"/>
      <c r="F48" s="39"/>
    </row>
    <row r="49" spans="1:18" ht="15" customHeight="1" x14ac:dyDescent="0.25">
      <c r="A49" s="5"/>
      <c r="B49" s="15"/>
      <c r="C49" s="40" t="s">
        <v>236</v>
      </c>
      <c r="E49" s="38"/>
      <c r="F49" s="39"/>
    </row>
    <row r="50" spans="1:18" ht="15" customHeight="1" x14ac:dyDescent="0.25">
      <c r="A50" s="5"/>
      <c r="B50" s="15"/>
      <c r="C50" s="40" t="s">
        <v>237</v>
      </c>
      <c r="E50" s="38"/>
      <c r="F50" s="39"/>
    </row>
    <row r="51" spans="1:18" ht="15" customHeight="1" x14ac:dyDescent="0.25">
      <c r="A51" s="5"/>
      <c r="B51" s="15"/>
      <c r="C51" s="40"/>
      <c r="E51" s="38"/>
      <c r="F51" s="39"/>
    </row>
    <row r="52" spans="1:18" ht="15" customHeight="1" x14ac:dyDescent="0.25">
      <c r="A52" s="5"/>
      <c r="B52" s="15"/>
      <c r="C52" s="94" t="s">
        <v>151</v>
      </c>
      <c r="E52" s="38"/>
      <c r="F52" s="39"/>
    </row>
    <row r="53" spans="1:18" ht="15.6" x14ac:dyDescent="0.25">
      <c r="B53" s="43"/>
      <c r="F53" s="4"/>
      <c r="G53" s="4"/>
    </row>
    <row r="54" spans="1:18" ht="24.9" customHeight="1" x14ac:dyDescent="0.25">
      <c r="B54" s="43"/>
      <c r="C54" s="44" t="s">
        <v>106</v>
      </c>
      <c r="D54" s="44"/>
      <c r="E54" s="45"/>
      <c r="F54" s="46"/>
      <c r="G54" s="46"/>
      <c r="H54" s="47"/>
      <c r="I54" s="47"/>
      <c r="J54" s="47"/>
      <c r="K54" s="47"/>
      <c r="L54" s="47"/>
      <c r="M54" s="47"/>
      <c r="N54" s="47"/>
      <c r="O54" s="47"/>
      <c r="P54" s="47"/>
      <c r="Q54" s="47"/>
      <c r="R54" s="47"/>
    </row>
    <row r="55" spans="1:18" ht="24.9" customHeight="1" x14ac:dyDescent="0.25">
      <c r="B55" s="43"/>
      <c r="C55" s="69" t="s">
        <v>186</v>
      </c>
      <c r="D55" s="69" t="s">
        <v>184</v>
      </c>
      <c r="E55" s="48"/>
      <c r="F55" s="49">
        <v>400</v>
      </c>
      <c r="G55" s="49">
        <v>700</v>
      </c>
      <c r="H55" s="49">
        <v>1200</v>
      </c>
      <c r="I55" s="49">
        <v>200</v>
      </c>
      <c r="J55" s="50"/>
      <c r="K55" s="51"/>
      <c r="L55" s="49">
        <f>F55*8</f>
        <v>3200</v>
      </c>
      <c r="M55" s="49">
        <f>G55*3</f>
        <v>2100</v>
      </c>
      <c r="N55" s="49">
        <f>H55*0.5</f>
        <v>600</v>
      </c>
      <c r="O55" s="49">
        <f>I55*17</f>
        <v>3400</v>
      </c>
      <c r="P55" s="50"/>
      <c r="Q55" s="51"/>
      <c r="R55" s="49">
        <f>SUM(L55:Q55)</f>
        <v>9300</v>
      </c>
    </row>
    <row r="56" spans="1:18" ht="24.9" customHeight="1" x14ac:dyDescent="0.25">
      <c r="B56" s="43"/>
      <c r="C56" s="69" t="s">
        <v>186</v>
      </c>
      <c r="D56" s="69" t="s">
        <v>185</v>
      </c>
      <c r="E56" s="48"/>
      <c r="F56" s="49">
        <v>100</v>
      </c>
      <c r="G56" s="49">
        <v>250</v>
      </c>
      <c r="H56" s="49">
        <v>500</v>
      </c>
      <c r="I56" s="50"/>
      <c r="J56" s="49">
        <v>250</v>
      </c>
      <c r="K56" s="52">
        <v>275</v>
      </c>
      <c r="L56" s="49">
        <f>F56*8</f>
        <v>800</v>
      </c>
      <c r="M56" s="49">
        <f>G56*3</f>
        <v>750</v>
      </c>
      <c r="N56" s="49">
        <f>H56*0.5</f>
        <v>250</v>
      </c>
      <c r="O56" s="50"/>
      <c r="P56" s="49">
        <f>J56*17</f>
        <v>4250</v>
      </c>
      <c r="Q56" s="52">
        <f>K56*17</f>
        <v>4675</v>
      </c>
      <c r="R56" s="49">
        <f>SUM(L56:Q56)</f>
        <v>10725</v>
      </c>
    </row>
    <row r="57" spans="1:18" ht="24.9" customHeight="1" x14ac:dyDescent="0.25">
      <c r="B57" s="43"/>
      <c r="C57" s="48"/>
      <c r="D57" s="48"/>
      <c r="E57" s="48"/>
      <c r="F57" s="46"/>
      <c r="G57" s="46"/>
      <c r="H57" s="47"/>
      <c r="I57" s="47"/>
      <c r="J57" s="47"/>
      <c r="K57" s="47"/>
      <c r="L57" s="47"/>
      <c r="M57" s="47"/>
      <c r="N57" s="47"/>
      <c r="O57" s="47"/>
      <c r="P57" s="47"/>
      <c r="Q57" s="47"/>
      <c r="R57" s="47"/>
    </row>
    <row r="58" spans="1:18" ht="24.9" customHeight="1" x14ac:dyDescent="0.25">
      <c r="B58" s="43"/>
      <c r="C58" s="48"/>
      <c r="D58" s="48"/>
      <c r="E58" s="48"/>
      <c r="F58" s="46"/>
      <c r="G58" s="46"/>
      <c r="H58" s="47"/>
      <c r="I58" s="47"/>
      <c r="J58" s="47"/>
      <c r="K58" s="47"/>
      <c r="L58" s="47"/>
      <c r="M58" s="47"/>
      <c r="N58" s="47"/>
      <c r="O58" s="47"/>
      <c r="P58" s="47"/>
      <c r="Q58" s="53" t="s">
        <v>108</v>
      </c>
      <c r="R58" s="49">
        <f>SUM(R55:R56)</f>
        <v>20025</v>
      </c>
    </row>
    <row r="59" spans="1:18" x14ac:dyDescent="0.25">
      <c r="A59" s="5"/>
      <c r="B59" s="15"/>
      <c r="C59" s="7"/>
      <c r="D59" s="7"/>
      <c r="E59" s="7"/>
      <c r="F59" s="7"/>
      <c r="G59" s="7"/>
      <c r="H59" s="41"/>
    </row>
    <row r="60" spans="1:18" s="12" customFormat="1" ht="15" customHeight="1" x14ac:dyDescent="0.25">
      <c r="A60" s="15"/>
      <c r="B60" s="15"/>
      <c r="C60" s="93" t="s">
        <v>226</v>
      </c>
      <c r="H60" s="41"/>
    </row>
    <row r="61" spans="1:18" s="12" customFormat="1" ht="15" customHeight="1" x14ac:dyDescent="0.25">
      <c r="A61" s="15"/>
      <c r="B61" s="15"/>
      <c r="C61" s="7" t="s">
        <v>238</v>
      </c>
      <c r="D61" s="7"/>
      <c r="E61" s="7"/>
      <c r="F61" s="7"/>
      <c r="G61" s="7"/>
      <c r="H61" s="41"/>
    </row>
    <row r="62" spans="1:18" s="12" customFormat="1" ht="15" customHeight="1" x14ac:dyDescent="0.25">
      <c r="A62" s="15"/>
      <c r="B62" s="15"/>
      <c r="C62" s="7" t="s">
        <v>239</v>
      </c>
      <c r="D62" s="7"/>
      <c r="E62" s="7"/>
      <c r="F62" s="7"/>
      <c r="G62" s="7"/>
      <c r="H62" s="41"/>
    </row>
    <row r="63" spans="1:18" s="12" customFormat="1" ht="15" customHeight="1" x14ac:dyDescent="0.25">
      <c r="A63" s="15"/>
      <c r="B63" s="15"/>
      <c r="C63" s="7" t="s">
        <v>248</v>
      </c>
      <c r="D63" s="7"/>
      <c r="E63" s="7"/>
      <c r="F63" s="7"/>
      <c r="G63" s="7"/>
      <c r="H63" s="41"/>
    </row>
    <row r="64" spans="1:18" s="12" customFormat="1" ht="15" customHeight="1" x14ac:dyDescent="0.25">
      <c r="A64" s="15"/>
      <c r="B64" s="15"/>
      <c r="C64" s="7" t="s">
        <v>249</v>
      </c>
      <c r="D64" s="7"/>
      <c r="E64" s="7"/>
      <c r="F64" s="7"/>
      <c r="G64" s="7"/>
      <c r="H64" s="41"/>
    </row>
    <row r="65" spans="1:8" s="12" customFormat="1" ht="15" customHeight="1" x14ac:dyDescent="0.25">
      <c r="A65" s="15"/>
      <c r="B65" s="15"/>
      <c r="C65" s="7"/>
      <c r="D65" s="7"/>
      <c r="E65" s="7"/>
      <c r="F65" s="7"/>
      <c r="G65" s="7"/>
      <c r="H65" s="41"/>
    </row>
    <row r="66" spans="1:8" s="12" customFormat="1" ht="15" customHeight="1" x14ac:dyDescent="0.25">
      <c r="A66" s="15"/>
      <c r="B66" s="15"/>
      <c r="C66" s="12" t="s">
        <v>176</v>
      </c>
      <c r="H66" s="41"/>
    </row>
    <row r="67" spans="1:8" s="12" customFormat="1" ht="15" customHeight="1" x14ac:dyDescent="0.25">
      <c r="A67" s="15"/>
      <c r="B67" s="15"/>
      <c r="C67" s="7" t="s">
        <v>240</v>
      </c>
      <c r="D67" s="42"/>
      <c r="E67" s="42"/>
      <c r="F67" s="42"/>
      <c r="G67" s="42"/>
      <c r="H67" s="41"/>
    </row>
    <row r="68" spans="1:8" s="12" customFormat="1" ht="15" customHeight="1" x14ac:dyDescent="0.25">
      <c r="A68" s="15"/>
      <c r="B68" s="15"/>
      <c r="C68" s="7" t="s">
        <v>241</v>
      </c>
      <c r="D68" s="42"/>
      <c r="E68" s="42"/>
      <c r="F68" s="42"/>
      <c r="G68" s="42"/>
      <c r="H68" s="41"/>
    </row>
    <row r="69" spans="1:8" s="12" customFormat="1" ht="15" customHeight="1" x14ac:dyDescent="0.25">
      <c r="A69" s="15"/>
      <c r="B69" s="15"/>
      <c r="C69" s="42"/>
      <c r="D69" s="42"/>
      <c r="E69" s="42"/>
      <c r="F69" s="42"/>
      <c r="G69" s="42"/>
      <c r="H69" s="41"/>
    </row>
    <row r="70" spans="1:8" s="12" customFormat="1" ht="15" customHeight="1" x14ac:dyDescent="0.25">
      <c r="A70" s="15"/>
      <c r="B70" s="15"/>
      <c r="C70" s="12" t="s">
        <v>242</v>
      </c>
      <c r="H70" s="41"/>
    </row>
    <row r="71" spans="1:8" s="12" customFormat="1" ht="15" customHeight="1" x14ac:dyDescent="0.25">
      <c r="A71" s="15"/>
      <c r="B71" s="15"/>
      <c r="C71" s="7" t="s">
        <v>243</v>
      </c>
      <c r="D71" s="7"/>
      <c r="E71" s="7"/>
      <c r="F71" s="7"/>
      <c r="G71" s="7"/>
    </row>
    <row r="72" spans="1:8" s="12" customFormat="1" ht="15" customHeight="1" x14ac:dyDescent="0.25">
      <c r="A72" s="15"/>
      <c r="B72" s="15"/>
      <c r="C72" s="7" t="s">
        <v>244</v>
      </c>
      <c r="D72" s="7"/>
      <c r="E72" s="7"/>
      <c r="F72" s="7"/>
      <c r="G72" s="7"/>
    </row>
    <row r="73" spans="1:8" s="12" customFormat="1" ht="15" customHeight="1" x14ac:dyDescent="0.25">
      <c r="A73" s="15"/>
      <c r="B73" s="15"/>
      <c r="C73" s="12" t="s">
        <v>245</v>
      </c>
    </row>
    <row r="74" spans="1:8" s="12" customFormat="1" ht="15" customHeight="1" x14ac:dyDescent="0.25">
      <c r="B74" s="9"/>
      <c r="C74" s="12" t="s">
        <v>246</v>
      </c>
    </row>
    <row r="75" spans="1:8" s="12" customFormat="1" ht="15" customHeight="1" x14ac:dyDescent="0.25">
      <c r="B75" s="9"/>
      <c r="C75" s="33" t="s">
        <v>247</v>
      </c>
    </row>
    <row r="76" spans="1:8" s="12" customFormat="1" ht="15" customHeight="1" x14ac:dyDescent="0.25">
      <c r="B76" s="9"/>
    </row>
    <row r="77" spans="1:8" s="12" customFormat="1" ht="15" customHeight="1" x14ac:dyDescent="0.25">
      <c r="B77" s="9"/>
      <c r="C77" s="12" t="s">
        <v>204</v>
      </c>
    </row>
    <row r="78" spans="1:8" s="12" customFormat="1" ht="15" customHeight="1" x14ac:dyDescent="0.25">
      <c r="B78" s="9"/>
    </row>
    <row r="79" spans="1:8" s="101" customFormat="1" ht="15" customHeight="1" x14ac:dyDescent="0.25">
      <c r="B79" s="100"/>
      <c r="C79" s="36" t="s">
        <v>250</v>
      </c>
    </row>
    <row r="80" spans="1:8" s="101" customFormat="1" ht="15" customHeight="1" x14ac:dyDescent="0.25">
      <c r="B80" s="100"/>
      <c r="C80" s="36" t="s">
        <v>177</v>
      </c>
    </row>
    <row r="81" spans="1:18" s="6" customFormat="1" x14ac:dyDescent="0.25"/>
    <row r="82" spans="1:18" s="6" customFormat="1" ht="24.9" customHeight="1" x14ac:dyDescent="0.25">
      <c r="C82" s="95" t="s">
        <v>187</v>
      </c>
    </row>
    <row r="83" spans="1:18" s="6" customFormat="1" ht="18" customHeight="1" x14ac:dyDescent="0.25">
      <c r="C83" s="95"/>
    </row>
    <row r="84" spans="1:18" s="6" customFormat="1" ht="24.9" customHeight="1" x14ac:dyDescent="0.25">
      <c r="C84" s="96" t="s">
        <v>202</v>
      </c>
      <c r="D84" s="96" t="s">
        <v>203</v>
      </c>
    </row>
    <row r="85" spans="1:18" ht="15.6" x14ac:dyDescent="0.25">
      <c r="B85" s="43"/>
      <c r="C85" s="54"/>
      <c r="D85" s="54"/>
      <c r="E85" s="54"/>
      <c r="Q85" s="55"/>
      <c r="R85" s="56"/>
    </row>
    <row r="86" spans="1:18" ht="24.9" customHeight="1" x14ac:dyDescent="0.25">
      <c r="B86" s="43"/>
      <c r="C86" s="57" t="s">
        <v>178</v>
      </c>
      <c r="D86" s="57"/>
      <c r="E86" s="58"/>
      <c r="F86" s="97" t="s">
        <v>208</v>
      </c>
      <c r="G86" s="98"/>
      <c r="H86" s="98"/>
      <c r="I86" s="98"/>
      <c r="J86" s="98"/>
      <c r="K86" s="99"/>
      <c r="L86" s="79" t="s">
        <v>197</v>
      </c>
      <c r="M86" s="70"/>
      <c r="N86" s="71"/>
      <c r="O86" s="71"/>
      <c r="P86" s="71"/>
      <c r="Q86" s="71"/>
      <c r="R86" s="71"/>
    </row>
    <row r="87" spans="1:18" ht="15.6" x14ac:dyDescent="0.25">
      <c r="A87" s="5"/>
      <c r="B87" s="43"/>
      <c r="D87" s="58"/>
      <c r="E87" s="58"/>
      <c r="K87" s="62"/>
      <c r="L87" s="47"/>
      <c r="M87" s="47"/>
      <c r="N87" s="47"/>
      <c r="O87" s="47"/>
      <c r="P87" s="47"/>
      <c r="Q87" s="47"/>
      <c r="R87" s="47"/>
    </row>
    <row r="88" spans="1:18" ht="24.9" customHeight="1" x14ac:dyDescent="0.25">
      <c r="A88" s="5">
        <f>IF(C88&lt;&gt;"",MAX($A$87:A87)+1,"")</f>
        <v>1</v>
      </c>
      <c r="B88" s="43"/>
      <c r="C88" s="12" t="s">
        <v>123</v>
      </c>
      <c r="D88" s="12" t="s">
        <v>32</v>
      </c>
      <c r="F88" s="59" t="s">
        <v>35</v>
      </c>
      <c r="G88" s="59" t="s">
        <v>35</v>
      </c>
      <c r="H88" s="59" t="s">
        <v>35</v>
      </c>
      <c r="I88" s="59" t="s">
        <v>35</v>
      </c>
      <c r="J88" s="60"/>
      <c r="K88" s="61"/>
      <c r="L88" s="72" t="str">
        <f>IFERROR(F88*L$10,"$")</f>
        <v>$</v>
      </c>
      <c r="M88" s="72" t="str">
        <f>IFERROR(G88*M$10,"$")</f>
        <v>$</v>
      </c>
      <c r="N88" s="72" t="str">
        <f>IFERROR(H88*N$10,"$")</f>
        <v>$</v>
      </c>
      <c r="O88" s="72" t="str">
        <f>IFERROR(I88*O$10,"$")</f>
        <v>$</v>
      </c>
      <c r="P88" s="73"/>
      <c r="Q88" s="74"/>
      <c r="R88" s="72" t="str">
        <f t="shared" ref="R88:R97" si="0">IF(ISBLANK(L88),"",IF(SUM(L88:Q88)=0,"$",SUM(L88:Q88)))</f>
        <v>$</v>
      </c>
    </row>
    <row r="89" spans="1:18" ht="24.9" customHeight="1" x14ac:dyDescent="0.25">
      <c r="A89" s="5" t="str">
        <f>IF(C89&lt;&gt;"",MAX($A$87:A88)+1,"")</f>
        <v/>
      </c>
      <c r="B89" s="43"/>
      <c r="F89" s="15"/>
      <c r="K89" s="62"/>
      <c r="L89" s="47"/>
      <c r="M89" s="47"/>
      <c r="N89" s="47"/>
      <c r="O89" s="47"/>
      <c r="P89" s="47"/>
      <c r="Q89" s="75"/>
      <c r="R89" s="72" t="str">
        <f t="shared" si="0"/>
        <v/>
      </c>
    </row>
    <row r="90" spans="1:18" ht="24.9" customHeight="1" x14ac:dyDescent="0.25">
      <c r="A90" s="5">
        <f>IF(C90&lt;&gt;"",MAX($A$87:A89)+1,"")</f>
        <v>2</v>
      </c>
      <c r="B90" s="43"/>
      <c r="C90" s="12" t="s">
        <v>140</v>
      </c>
      <c r="D90" s="12" t="s">
        <v>32</v>
      </c>
      <c r="F90" s="59" t="s">
        <v>35</v>
      </c>
      <c r="G90" s="59" t="s">
        <v>35</v>
      </c>
      <c r="H90" s="59" t="s">
        <v>35</v>
      </c>
      <c r="I90" s="60"/>
      <c r="J90" s="60"/>
      <c r="K90" s="63"/>
      <c r="L90" s="72" t="str">
        <f t="shared" ref="L90:N91" si="1">IFERROR(F90*L$10,"$")</f>
        <v>$</v>
      </c>
      <c r="M90" s="72" t="str">
        <f t="shared" si="1"/>
        <v>$</v>
      </c>
      <c r="N90" s="72" t="str">
        <f t="shared" si="1"/>
        <v>$</v>
      </c>
      <c r="O90" s="73"/>
      <c r="P90" s="73"/>
      <c r="Q90" s="51"/>
      <c r="R90" s="72" t="str">
        <f t="shared" si="0"/>
        <v>$</v>
      </c>
    </row>
    <row r="91" spans="1:18" ht="24.9" customHeight="1" x14ac:dyDescent="0.25">
      <c r="A91" s="5">
        <f>IF(C91&lt;&gt;"",MAX($A$87:A90)+1,"")</f>
        <v>3</v>
      </c>
      <c r="B91" s="43"/>
      <c r="C91" s="12" t="s">
        <v>140</v>
      </c>
      <c r="D91" s="12" t="s">
        <v>142</v>
      </c>
      <c r="F91" s="59" t="s">
        <v>35</v>
      </c>
      <c r="G91" s="59" t="s">
        <v>35</v>
      </c>
      <c r="H91" s="59" t="s">
        <v>35</v>
      </c>
      <c r="I91" s="60"/>
      <c r="J91" s="60"/>
      <c r="K91" s="64" t="s">
        <v>35</v>
      </c>
      <c r="L91" s="72" t="str">
        <f t="shared" si="1"/>
        <v>$</v>
      </c>
      <c r="M91" s="72" t="str">
        <f t="shared" si="1"/>
        <v>$</v>
      </c>
      <c r="N91" s="72" t="str">
        <f t="shared" si="1"/>
        <v>$</v>
      </c>
      <c r="O91" s="73"/>
      <c r="P91" s="73"/>
      <c r="Q91" s="76" t="str">
        <f>IFERROR(K91*Q$10,"$")</f>
        <v>$</v>
      </c>
      <c r="R91" s="72" t="str">
        <f t="shared" si="0"/>
        <v>$</v>
      </c>
    </row>
    <row r="92" spans="1:18" ht="24.9" customHeight="1" x14ac:dyDescent="0.25">
      <c r="A92" s="5" t="str">
        <f>IF(C92&lt;&gt;"",MAX($A$87:A91)+1,"")</f>
        <v/>
      </c>
      <c r="B92" s="43"/>
      <c r="C92" s="12"/>
      <c r="F92" s="65"/>
      <c r="G92" s="65"/>
      <c r="H92" s="65"/>
      <c r="I92" s="12"/>
      <c r="J92" s="12"/>
      <c r="K92" s="66"/>
      <c r="L92" s="72"/>
      <c r="M92" s="72"/>
      <c r="N92" s="72"/>
      <c r="O92" s="69"/>
      <c r="P92" s="69"/>
      <c r="Q92" s="76"/>
      <c r="R92" s="72" t="str">
        <f t="shared" si="0"/>
        <v/>
      </c>
    </row>
    <row r="93" spans="1:18" ht="24.9" customHeight="1" x14ac:dyDescent="0.25">
      <c r="A93" s="5">
        <f>IF(C93&lt;&gt;"",MAX($A$87:A92)+1,"")</f>
        <v>4</v>
      </c>
      <c r="B93" s="43"/>
      <c r="C93" s="12" t="s">
        <v>141</v>
      </c>
      <c r="D93" s="12" t="s">
        <v>32</v>
      </c>
      <c r="F93" s="59" t="s">
        <v>35</v>
      </c>
      <c r="G93" s="59" t="s">
        <v>35</v>
      </c>
      <c r="H93" s="59" t="s">
        <v>35</v>
      </c>
      <c r="I93" s="60"/>
      <c r="J93" s="60"/>
      <c r="K93" s="63"/>
      <c r="L93" s="72" t="str">
        <f t="shared" ref="L93:N94" si="2">IFERROR(F93*L$10,"$")</f>
        <v>$</v>
      </c>
      <c r="M93" s="72" t="str">
        <f t="shared" si="2"/>
        <v>$</v>
      </c>
      <c r="N93" s="72" t="str">
        <f t="shared" si="2"/>
        <v>$</v>
      </c>
      <c r="O93" s="73"/>
      <c r="P93" s="73"/>
      <c r="Q93" s="51"/>
      <c r="R93" s="72" t="str">
        <f t="shared" si="0"/>
        <v>$</v>
      </c>
    </row>
    <row r="94" spans="1:18" ht="24.9" customHeight="1" x14ac:dyDescent="0.25">
      <c r="A94" s="5">
        <f>IF(C94&lt;&gt;"",MAX($A$87:A93)+1,"")</f>
        <v>5</v>
      </c>
      <c r="B94" s="43"/>
      <c r="C94" s="12" t="s">
        <v>141</v>
      </c>
      <c r="D94" s="12" t="s">
        <v>219</v>
      </c>
      <c r="F94" s="59" t="s">
        <v>35</v>
      </c>
      <c r="G94" s="59" t="s">
        <v>35</v>
      </c>
      <c r="H94" s="59" t="s">
        <v>35</v>
      </c>
      <c r="I94" s="60"/>
      <c r="J94" s="60"/>
      <c r="K94" s="64" t="s">
        <v>35</v>
      </c>
      <c r="L94" s="72" t="str">
        <f t="shared" si="2"/>
        <v>$</v>
      </c>
      <c r="M94" s="72" t="str">
        <f t="shared" si="2"/>
        <v>$</v>
      </c>
      <c r="N94" s="72" t="str">
        <f t="shared" si="2"/>
        <v>$</v>
      </c>
      <c r="O94" s="73"/>
      <c r="P94" s="73"/>
      <c r="Q94" s="76" t="str">
        <f>IFERROR(K94*Q$10,"$")</f>
        <v>$</v>
      </c>
      <c r="R94" s="72" t="str">
        <f t="shared" si="0"/>
        <v>$</v>
      </c>
    </row>
    <row r="95" spans="1:18" ht="24.9" customHeight="1" x14ac:dyDescent="0.25">
      <c r="A95" s="5" t="str">
        <f>IF(C95&lt;&gt;"",MAX($A$87:A94)+1,"")</f>
        <v/>
      </c>
      <c r="B95" s="43"/>
      <c r="F95" s="15"/>
      <c r="K95" s="62"/>
      <c r="L95" s="47"/>
      <c r="M95" s="47"/>
      <c r="N95" s="47"/>
      <c r="O95" s="47"/>
      <c r="P95" s="47"/>
      <c r="Q95" s="75"/>
      <c r="R95" s="72" t="str">
        <f t="shared" si="0"/>
        <v/>
      </c>
    </row>
    <row r="96" spans="1:18" ht="24.9" customHeight="1" x14ac:dyDescent="0.25">
      <c r="A96" s="5">
        <f>IF(C96&lt;&gt;"",MAX($A$87:A95)+1,"")</f>
        <v>6</v>
      </c>
      <c r="B96" s="43"/>
      <c r="C96" s="12" t="s">
        <v>144</v>
      </c>
      <c r="D96" s="12" t="s">
        <v>209</v>
      </c>
      <c r="F96" s="59" t="s">
        <v>35</v>
      </c>
      <c r="G96" s="59" t="s">
        <v>35</v>
      </c>
      <c r="H96" s="59" t="s">
        <v>35</v>
      </c>
      <c r="I96" s="59" t="s">
        <v>35</v>
      </c>
      <c r="J96" s="60"/>
      <c r="K96" s="63"/>
      <c r="L96" s="72" t="str">
        <f>IFERROR(F96*L$10,"$")</f>
        <v>$</v>
      </c>
      <c r="M96" s="72" t="str">
        <f>IFERROR(G96*M$10,"$")</f>
        <v>$</v>
      </c>
      <c r="N96" s="72" t="str">
        <f>IFERROR(H96*N$10,"$")</f>
        <v>$</v>
      </c>
      <c r="O96" s="72" t="str">
        <f>IFERROR(I96*O$10,"$")</f>
        <v>$</v>
      </c>
      <c r="P96" s="73"/>
      <c r="Q96" s="51"/>
      <c r="R96" s="72" t="str">
        <f t="shared" si="0"/>
        <v>$</v>
      </c>
    </row>
    <row r="97" spans="1:18" ht="24.9" customHeight="1" x14ac:dyDescent="0.25">
      <c r="A97" s="5">
        <f>IF(C97&lt;&gt;"",MAX($A$87:A96)+1,"")</f>
        <v>7</v>
      </c>
      <c r="B97" s="43"/>
      <c r="C97" s="12" t="s">
        <v>144</v>
      </c>
      <c r="D97" s="12" t="s">
        <v>145</v>
      </c>
      <c r="F97" s="59" t="s">
        <v>35</v>
      </c>
      <c r="G97" s="59" t="s">
        <v>35</v>
      </c>
      <c r="H97" s="59" t="s">
        <v>35</v>
      </c>
      <c r="I97" s="60"/>
      <c r="J97" s="59" t="s">
        <v>35</v>
      </c>
      <c r="K97" s="63"/>
      <c r="L97" s="72" t="str">
        <f>IFERROR(F97*L$10,"$")</f>
        <v>$</v>
      </c>
      <c r="M97" s="72" t="str">
        <f>IFERROR(G97*M$10,"$")</f>
        <v>$</v>
      </c>
      <c r="N97" s="72" t="str">
        <f>IFERROR(H97*N$10,"$")</f>
        <v>$</v>
      </c>
      <c r="O97" s="73"/>
      <c r="P97" s="72" t="str">
        <f>IFERROR(J97*P$10,"$")</f>
        <v>$</v>
      </c>
      <c r="Q97" s="51"/>
      <c r="R97" s="72" t="str">
        <f t="shared" si="0"/>
        <v>$</v>
      </c>
    </row>
    <row r="98" spans="1:18" ht="15.6" x14ac:dyDescent="0.25">
      <c r="A98" s="5" t="str">
        <f>IF(C98&lt;&gt;"",MAX($A$87:A97)+1,"")</f>
        <v/>
      </c>
      <c r="B98" s="43"/>
      <c r="C98" s="12"/>
      <c r="D98" s="12"/>
      <c r="F98" s="65"/>
      <c r="G98" s="65"/>
      <c r="H98" s="65"/>
      <c r="I98" s="12"/>
      <c r="J98" s="65"/>
      <c r="K98" s="65"/>
      <c r="L98" s="72"/>
      <c r="M98" s="72"/>
      <c r="N98" s="72"/>
      <c r="O98" s="69"/>
      <c r="P98" s="72"/>
      <c r="Q98" s="72"/>
      <c r="R98" s="72"/>
    </row>
    <row r="99" spans="1:18" ht="24.9" customHeight="1" x14ac:dyDescent="0.25">
      <c r="A99" s="5" t="str">
        <f>IF(C99&lt;&gt;"",MAX($A$87:A98)+1,"")</f>
        <v/>
      </c>
      <c r="B99" s="43"/>
      <c r="F99" s="15"/>
      <c r="L99" s="47"/>
      <c r="M99" s="47"/>
      <c r="N99" s="47"/>
      <c r="O99" s="47"/>
      <c r="P99" s="47"/>
      <c r="Q99" s="53" t="s">
        <v>107</v>
      </c>
      <c r="R99" s="72" t="str">
        <f>IF(R88="$","$",SUMIF(L88:L97,"&lt;&gt;",R88:R97))</f>
        <v>$</v>
      </c>
    </row>
    <row r="100" spans="1:18" ht="24.9" customHeight="1" x14ac:dyDescent="0.25">
      <c r="A100" s="5"/>
      <c r="B100" s="43"/>
      <c r="C100" s="57" t="s">
        <v>198</v>
      </c>
      <c r="D100" s="57"/>
      <c r="E100" s="58"/>
      <c r="L100" s="47"/>
      <c r="M100" s="47"/>
      <c r="N100" s="47"/>
      <c r="O100" s="47"/>
      <c r="P100" s="47"/>
      <c r="Q100" s="47"/>
      <c r="R100" s="47"/>
    </row>
    <row r="101" spans="1:18" ht="15.6" x14ac:dyDescent="0.25">
      <c r="A101" s="5" t="str">
        <f>IF(C101&lt;&gt;"",MAX($A$87:A100)+1,"")</f>
        <v/>
      </c>
      <c r="B101" s="43"/>
      <c r="C101" s="58"/>
      <c r="D101" s="58"/>
      <c r="E101" s="58"/>
      <c r="L101" s="47"/>
      <c r="M101" s="47"/>
      <c r="N101" s="47"/>
      <c r="O101" s="47"/>
      <c r="P101" s="47"/>
      <c r="Q101" s="47"/>
      <c r="R101" s="47"/>
    </row>
    <row r="102" spans="1:18" ht="24.9" customHeight="1" x14ac:dyDescent="0.25">
      <c r="A102" s="5">
        <f>IF(C102&lt;&gt;"",MAX($A$87:A101)+1,"")</f>
        <v>8</v>
      </c>
      <c r="B102" s="43"/>
      <c r="C102" s="7" t="s">
        <v>49</v>
      </c>
      <c r="D102" s="7" t="s">
        <v>38</v>
      </c>
      <c r="E102" s="58"/>
      <c r="F102" s="59" t="s">
        <v>35</v>
      </c>
      <c r="G102" s="59" t="s">
        <v>35</v>
      </c>
      <c r="H102" s="59" t="s">
        <v>35</v>
      </c>
      <c r="I102" s="59" t="s">
        <v>35</v>
      </c>
      <c r="J102" s="60"/>
      <c r="K102" s="63"/>
      <c r="L102" s="72" t="str">
        <f t="shared" ref="L102:L113" si="3">IFERROR(F102*L$10,"$")</f>
        <v>$</v>
      </c>
      <c r="M102" s="72" t="str">
        <f t="shared" ref="M102:M113" si="4">IFERROR(G102*M$10,"$")</f>
        <v>$</v>
      </c>
      <c r="N102" s="72" t="str">
        <f t="shared" ref="N102:N113" si="5">IFERROR(H102*N$10,"$")</f>
        <v>$</v>
      </c>
      <c r="O102" s="72" t="str">
        <f t="shared" ref="O102:O113" si="6">IFERROR(I102*O$10,"$")</f>
        <v>$</v>
      </c>
      <c r="P102" s="73"/>
      <c r="Q102" s="51"/>
      <c r="R102" s="72" t="str">
        <f t="shared" ref="R102:R115" si="7">IF(ISBLANK(L102),"",IF(SUM(L102:Q102)=0,"$",SUM(L102:Q102)))</f>
        <v>$</v>
      </c>
    </row>
    <row r="103" spans="1:18" ht="24.9" customHeight="1" x14ac:dyDescent="0.25">
      <c r="A103" s="5">
        <f>IF(C103&lt;&gt;"",MAX($A$87:A102)+1,"")</f>
        <v>9</v>
      </c>
      <c r="B103" s="43"/>
      <c r="C103" s="7" t="s">
        <v>49</v>
      </c>
      <c r="D103" s="7" t="s">
        <v>39</v>
      </c>
      <c r="E103" s="58"/>
      <c r="F103" s="59" t="s">
        <v>35</v>
      </c>
      <c r="G103" s="59" t="s">
        <v>35</v>
      </c>
      <c r="H103" s="59" t="s">
        <v>35</v>
      </c>
      <c r="I103" s="59" t="s">
        <v>35</v>
      </c>
      <c r="J103" s="60"/>
      <c r="K103" s="63"/>
      <c r="L103" s="72" t="str">
        <f t="shared" si="3"/>
        <v>$</v>
      </c>
      <c r="M103" s="72" t="str">
        <f t="shared" si="4"/>
        <v>$</v>
      </c>
      <c r="N103" s="72" t="str">
        <f t="shared" si="5"/>
        <v>$</v>
      </c>
      <c r="O103" s="72" t="str">
        <f t="shared" si="6"/>
        <v>$</v>
      </c>
      <c r="P103" s="73"/>
      <c r="Q103" s="51"/>
      <c r="R103" s="72" t="str">
        <f t="shared" si="7"/>
        <v>$</v>
      </c>
    </row>
    <row r="104" spans="1:18" ht="24.9" customHeight="1" x14ac:dyDescent="0.25">
      <c r="A104" s="5">
        <f>IF(C104&lt;&gt;"",MAX($A$87:A103)+1,"")</f>
        <v>10</v>
      </c>
      <c r="B104" s="43"/>
      <c r="C104" s="7" t="s">
        <v>49</v>
      </c>
      <c r="D104" s="7" t="s">
        <v>40</v>
      </c>
      <c r="E104" s="58"/>
      <c r="F104" s="59" t="s">
        <v>35</v>
      </c>
      <c r="G104" s="59" t="s">
        <v>35</v>
      </c>
      <c r="H104" s="59" t="s">
        <v>35</v>
      </c>
      <c r="I104" s="59" t="s">
        <v>35</v>
      </c>
      <c r="J104" s="60"/>
      <c r="K104" s="63"/>
      <c r="L104" s="72" t="str">
        <f t="shared" si="3"/>
        <v>$</v>
      </c>
      <c r="M104" s="72" t="str">
        <f t="shared" si="4"/>
        <v>$</v>
      </c>
      <c r="N104" s="72" t="str">
        <f t="shared" si="5"/>
        <v>$</v>
      </c>
      <c r="O104" s="72" t="str">
        <f t="shared" si="6"/>
        <v>$</v>
      </c>
      <c r="P104" s="73"/>
      <c r="Q104" s="51"/>
      <c r="R104" s="72" t="str">
        <f t="shared" si="7"/>
        <v>$</v>
      </c>
    </row>
    <row r="105" spans="1:18" ht="24.9" customHeight="1" x14ac:dyDescent="0.25">
      <c r="A105" s="5">
        <f>IF(C105&lt;&gt;"",MAX($A$87:A104)+1,"")</f>
        <v>11</v>
      </c>
      <c r="B105" s="43"/>
      <c r="C105" s="7" t="s">
        <v>49</v>
      </c>
      <c r="D105" s="7" t="s">
        <v>41</v>
      </c>
      <c r="E105" s="58"/>
      <c r="F105" s="59" t="s">
        <v>35</v>
      </c>
      <c r="G105" s="59" t="s">
        <v>35</v>
      </c>
      <c r="H105" s="59" t="s">
        <v>35</v>
      </c>
      <c r="I105" s="59" t="s">
        <v>35</v>
      </c>
      <c r="J105" s="60"/>
      <c r="K105" s="63"/>
      <c r="L105" s="72" t="str">
        <f t="shared" si="3"/>
        <v>$</v>
      </c>
      <c r="M105" s="72" t="str">
        <f t="shared" si="4"/>
        <v>$</v>
      </c>
      <c r="N105" s="72" t="str">
        <f t="shared" si="5"/>
        <v>$</v>
      </c>
      <c r="O105" s="72" t="str">
        <f t="shared" si="6"/>
        <v>$</v>
      </c>
      <c r="P105" s="73"/>
      <c r="Q105" s="51"/>
      <c r="R105" s="72" t="str">
        <f t="shared" si="7"/>
        <v>$</v>
      </c>
    </row>
    <row r="106" spans="1:18" ht="24.9" customHeight="1" x14ac:dyDescent="0.25">
      <c r="A106" s="5">
        <f>IF(C106&lt;&gt;"",MAX($A$87:A105)+1,"")</f>
        <v>12</v>
      </c>
      <c r="B106" s="43"/>
      <c r="C106" s="7" t="s">
        <v>210</v>
      </c>
      <c r="D106" s="7" t="s">
        <v>213</v>
      </c>
      <c r="E106" s="58"/>
      <c r="F106" s="59" t="s">
        <v>35</v>
      </c>
      <c r="G106" s="59" t="s">
        <v>35</v>
      </c>
      <c r="H106" s="59" t="s">
        <v>35</v>
      </c>
      <c r="I106" s="59" t="s">
        <v>35</v>
      </c>
      <c r="J106" s="60"/>
      <c r="K106" s="63"/>
      <c r="L106" s="72" t="str">
        <f t="shared" si="3"/>
        <v>$</v>
      </c>
      <c r="M106" s="72" t="str">
        <f t="shared" si="4"/>
        <v>$</v>
      </c>
      <c r="N106" s="72" t="str">
        <f t="shared" si="5"/>
        <v>$</v>
      </c>
      <c r="O106" s="72" t="str">
        <f t="shared" si="6"/>
        <v>$</v>
      </c>
      <c r="P106" s="73"/>
      <c r="Q106" s="51"/>
      <c r="R106" s="72" t="str">
        <f t="shared" si="7"/>
        <v>$</v>
      </c>
    </row>
    <row r="107" spans="1:18" ht="24.9" customHeight="1" x14ac:dyDescent="0.25">
      <c r="A107" s="5">
        <f>IF(C107&lt;&gt;"",MAX($A$87:A106)+1,"")</f>
        <v>13</v>
      </c>
      <c r="B107" s="43"/>
      <c r="C107" s="7" t="s">
        <v>211</v>
      </c>
      <c r="D107" s="7" t="s">
        <v>42</v>
      </c>
      <c r="E107" s="58"/>
      <c r="F107" s="59" t="s">
        <v>35</v>
      </c>
      <c r="G107" s="59" t="s">
        <v>35</v>
      </c>
      <c r="H107" s="59" t="s">
        <v>35</v>
      </c>
      <c r="I107" s="59" t="s">
        <v>35</v>
      </c>
      <c r="J107" s="60"/>
      <c r="K107" s="63"/>
      <c r="L107" s="72" t="str">
        <f t="shared" si="3"/>
        <v>$</v>
      </c>
      <c r="M107" s="72" t="str">
        <f t="shared" si="4"/>
        <v>$</v>
      </c>
      <c r="N107" s="72" t="str">
        <f t="shared" si="5"/>
        <v>$</v>
      </c>
      <c r="O107" s="72" t="str">
        <f t="shared" si="6"/>
        <v>$</v>
      </c>
      <c r="P107" s="73"/>
      <c r="Q107" s="51"/>
      <c r="R107" s="72" t="str">
        <f t="shared" si="7"/>
        <v>$</v>
      </c>
    </row>
    <row r="108" spans="1:18" ht="24.9" customHeight="1" x14ac:dyDescent="0.25">
      <c r="A108" s="5">
        <f>IF(C108&lt;&gt;"",MAX($A$87:A107)+1,"")</f>
        <v>14</v>
      </c>
      <c r="B108" s="43"/>
      <c r="C108" s="7" t="s">
        <v>212</v>
      </c>
      <c r="D108" s="7" t="s">
        <v>43</v>
      </c>
      <c r="E108" s="58"/>
      <c r="F108" s="59" t="s">
        <v>35</v>
      </c>
      <c r="G108" s="59" t="s">
        <v>35</v>
      </c>
      <c r="H108" s="59" t="s">
        <v>35</v>
      </c>
      <c r="I108" s="59" t="s">
        <v>35</v>
      </c>
      <c r="J108" s="60"/>
      <c r="K108" s="63"/>
      <c r="L108" s="72" t="str">
        <f t="shared" si="3"/>
        <v>$</v>
      </c>
      <c r="M108" s="72" t="str">
        <f t="shared" si="4"/>
        <v>$</v>
      </c>
      <c r="N108" s="72" t="str">
        <f t="shared" si="5"/>
        <v>$</v>
      </c>
      <c r="O108" s="72" t="str">
        <f t="shared" si="6"/>
        <v>$</v>
      </c>
      <c r="P108" s="73"/>
      <c r="Q108" s="51"/>
      <c r="R108" s="72" t="str">
        <f t="shared" si="7"/>
        <v>$</v>
      </c>
    </row>
    <row r="109" spans="1:18" ht="24.9" customHeight="1" x14ac:dyDescent="0.25">
      <c r="A109" s="5">
        <f>IF(C109&lt;&gt;"",MAX($A$87:A108)+1,"")</f>
        <v>15</v>
      </c>
      <c r="B109" s="43"/>
      <c r="C109" s="7" t="s">
        <v>49</v>
      </c>
      <c r="D109" s="7" t="s">
        <v>44</v>
      </c>
      <c r="E109" s="58"/>
      <c r="F109" s="59" t="s">
        <v>35</v>
      </c>
      <c r="G109" s="59" t="s">
        <v>35</v>
      </c>
      <c r="H109" s="59" t="s">
        <v>35</v>
      </c>
      <c r="I109" s="59" t="s">
        <v>35</v>
      </c>
      <c r="J109" s="60"/>
      <c r="K109" s="63"/>
      <c r="L109" s="72" t="str">
        <f t="shared" si="3"/>
        <v>$</v>
      </c>
      <c r="M109" s="72" t="str">
        <f t="shared" si="4"/>
        <v>$</v>
      </c>
      <c r="N109" s="72" t="str">
        <f t="shared" si="5"/>
        <v>$</v>
      </c>
      <c r="O109" s="72" t="str">
        <f t="shared" si="6"/>
        <v>$</v>
      </c>
      <c r="P109" s="73"/>
      <c r="Q109" s="51"/>
      <c r="R109" s="72" t="str">
        <f t="shared" si="7"/>
        <v>$</v>
      </c>
    </row>
    <row r="110" spans="1:18" ht="24.9" customHeight="1" x14ac:dyDescent="0.25">
      <c r="A110" s="5">
        <f>IF(C110&lt;&gt;"",MAX($A$87:A109)+1,"")</f>
        <v>16</v>
      </c>
      <c r="B110" s="43"/>
      <c r="C110" s="7" t="s">
        <v>49</v>
      </c>
      <c r="D110" s="7" t="s">
        <v>45</v>
      </c>
      <c r="E110" s="58"/>
      <c r="F110" s="59" t="s">
        <v>35</v>
      </c>
      <c r="G110" s="59" t="s">
        <v>35</v>
      </c>
      <c r="H110" s="59" t="s">
        <v>35</v>
      </c>
      <c r="I110" s="59" t="s">
        <v>35</v>
      </c>
      <c r="J110" s="60"/>
      <c r="K110" s="63"/>
      <c r="L110" s="72" t="str">
        <f t="shared" si="3"/>
        <v>$</v>
      </c>
      <c r="M110" s="72" t="str">
        <f t="shared" si="4"/>
        <v>$</v>
      </c>
      <c r="N110" s="72" t="str">
        <f t="shared" si="5"/>
        <v>$</v>
      </c>
      <c r="O110" s="72" t="str">
        <f t="shared" si="6"/>
        <v>$</v>
      </c>
      <c r="P110" s="73"/>
      <c r="Q110" s="51"/>
      <c r="R110" s="72" t="str">
        <f t="shared" si="7"/>
        <v>$</v>
      </c>
    </row>
    <row r="111" spans="1:18" ht="24.9" customHeight="1" x14ac:dyDescent="0.25">
      <c r="A111" s="5">
        <f>IF(C111&lt;&gt;"",MAX($A$87:A110)+1,"")</f>
        <v>17</v>
      </c>
      <c r="B111" s="43"/>
      <c r="C111" s="7" t="s">
        <v>49</v>
      </c>
      <c r="D111" s="7" t="s">
        <v>46</v>
      </c>
      <c r="E111" s="58"/>
      <c r="F111" s="59" t="s">
        <v>35</v>
      </c>
      <c r="G111" s="59" t="s">
        <v>35</v>
      </c>
      <c r="H111" s="59" t="s">
        <v>35</v>
      </c>
      <c r="I111" s="59" t="s">
        <v>35</v>
      </c>
      <c r="J111" s="60"/>
      <c r="K111" s="63"/>
      <c r="L111" s="72" t="str">
        <f t="shared" si="3"/>
        <v>$</v>
      </c>
      <c r="M111" s="72" t="str">
        <f t="shared" si="4"/>
        <v>$</v>
      </c>
      <c r="N111" s="72" t="str">
        <f t="shared" si="5"/>
        <v>$</v>
      </c>
      <c r="O111" s="72" t="str">
        <f t="shared" si="6"/>
        <v>$</v>
      </c>
      <c r="P111" s="73"/>
      <c r="Q111" s="51"/>
      <c r="R111" s="72" t="str">
        <f t="shared" si="7"/>
        <v>$</v>
      </c>
    </row>
    <row r="112" spans="1:18" ht="24.9" customHeight="1" x14ac:dyDescent="0.25">
      <c r="A112" s="5">
        <f>IF(C112&lt;&gt;"",MAX($A$87:A111)+1,"")</f>
        <v>18</v>
      </c>
      <c r="B112" s="43"/>
      <c r="C112" s="7" t="s">
        <v>49</v>
      </c>
      <c r="D112" s="7" t="s">
        <v>47</v>
      </c>
      <c r="E112" s="58"/>
      <c r="F112" s="59" t="s">
        <v>35</v>
      </c>
      <c r="G112" s="59" t="s">
        <v>35</v>
      </c>
      <c r="H112" s="59" t="s">
        <v>35</v>
      </c>
      <c r="I112" s="59" t="s">
        <v>35</v>
      </c>
      <c r="J112" s="60"/>
      <c r="K112" s="63"/>
      <c r="L112" s="72" t="str">
        <f t="shared" si="3"/>
        <v>$</v>
      </c>
      <c r="M112" s="72" t="str">
        <f t="shared" si="4"/>
        <v>$</v>
      </c>
      <c r="N112" s="72" t="str">
        <f t="shared" si="5"/>
        <v>$</v>
      </c>
      <c r="O112" s="72" t="str">
        <f t="shared" si="6"/>
        <v>$</v>
      </c>
      <c r="P112" s="73"/>
      <c r="Q112" s="51"/>
      <c r="R112" s="72" t="str">
        <f t="shared" si="7"/>
        <v>$</v>
      </c>
    </row>
    <row r="113" spans="1:18" ht="24.9" customHeight="1" x14ac:dyDescent="0.25">
      <c r="A113" s="5">
        <f>IF(C113&lt;&gt;"",MAX($A$87:A112)+1,"")</f>
        <v>19</v>
      </c>
      <c r="B113" s="43"/>
      <c r="C113" s="7" t="s">
        <v>49</v>
      </c>
      <c r="D113" s="7" t="s">
        <v>48</v>
      </c>
      <c r="E113" s="58"/>
      <c r="F113" s="59" t="s">
        <v>35</v>
      </c>
      <c r="G113" s="59" t="s">
        <v>35</v>
      </c>
      <c r="H113" s="59" t="s">
        <v>35</v>
      </c>
      <c r="I113" s="59" t="s">
        <v>35</v>
      </c>
      <c r="J113" s="60"/>
      <c r="K113" s="63"/>
      <c r="L113" s="72" t="str">
        <f t="shared" si="3"/>
        <v>$</v>
      </c>
      <c r="M113" s="72" t="str">
        <f t="shared" si="4"/>
        <v>$</v>
      </c>
      <c r="N113" s="72" t="str">
        <f t="shared" si="5"/>
        <v>$</v>
      </c>
      <c r="O113" s="72" t="str">
        <f t="shared" si="6"/>
        <v>$</v>
      </c>
      <c r="P113" s="73"/>
      <c r="Q113" s="51"/>
      <c r="R113" s="72" t="str">
        <f t="shared" si="7"/>
        <v>$</v>
      </c>
    </row>
    <row r="114" spans="1:18" ht="24.9" customHeight="1" x14ac:dyDescent="0.25">
      <c r="A114" s="5">
        <f>IF(C114&lt;&gt;"",MAX($A$87:A113)+1,"")</f>
        <v>20</v>
      </c>
      <c r="B114" s="43"/>
      <c r="C114" s="7" t="s">
        <v>49</v>
      </c>
      <c r="D114" s="7" t="s">
        <v>37</v>
      </c>
      <c r="E114" s="58"/>
      <c r="F114" s="59" t="s">
        <v>35</v>
      </c>
      <c r="G114" s="59" t="s">
        <v>35</v>
      </c>
      <c r="H114" s="59" t="s">
        <v>35</v>
      </c>
      <c r="I114" s="60"/>
      <c r="J114" s="59" t="s">
        <v>35</v>
      </c>
      <c r="K114" s="63"/>
      <c r="L114" s="72" t="str">
        <f t="shared" ref="L114:N115" si="8">IFERROR(F114*L$10,"$")</f>
        <v>$</v>
      </c>
      <c r="M114" s="72" t="str">
        <f t="shared" si="8"/>
        <v>$</v>
      </c>
      <c r="N114" s="72" t="str">
        <f t="shared" si="8"/>
        <v>$</v>
      </c>
      <c r="O114" s="73"/>
      <c r="P114" s="72" t="str">
        <f>IFERROR(J114*P$10,"$")</f>
        <v>$</v>
      </c>
      <c r="Q114" s="51"/>
      <c r="R114" s="72" t="str">
        <f t="shared" si="7"/>
        <v>$</v>
      </c>
    </row>
    <row r="115" spans="1:18" ht="24.9" customHeight="1" x14ac:dyDescent="0.25">
      <c r="A115" s="5">
        <f>IF(C115&lt;&gt;"",MAX($A$87:A114)+1,"")</f>
        <v>21</v>
      </c>
      <c r="B115" s="43"/>
      <c r="C115" s="7" t="s">
        <v>49</v>
      </c>
      <c r="D115" s="7" t="s">
        <v>188</v>
      </c>
      <c r="E115" s="58"/>
      <c r="F115" s="59" t="s">
        <v>35</v>
      </c>
      <c r="G115" s="59" t="s">
        <v>35</v>
      </c>
      <c r="H115" s="59" t="s">
        <v>35</v>
      </c>
      <c r="I115" s="59" t="s">
        <v>35</v>
      </c>
      <c r="J115" s="60"/>
      <c r="K115" s="63"/>
      <c r="L115" s="72" t="str">
        <f t="shared" si="8"/>
        <v>$</v>
      </c>
      <c r="M115" s="72" t="str">
        <f t="shared" si="8"/>
        <v>$</v>
      </c>
      <c r="N115" s="72" t="str">
        <f t="shared" si="8"/>
        <v>$</v>
      </c>
      <c r="O115" s="72" t="str">
        <f>IFERROR(I115*O$10,"$")</f>
        <v>$</v>
      </c>
      <c r="P115" s="73"/>
      <c r="Q115" s="51"/>
      <c r="R115" s="72" t="str">
        <f t="shared" si="7"/>
        <v>$</v>
      </c>
    </row>
    <row r="116" spans="1:18" ht="24.9" customHeight="1" x14ac:dyDescent="0.25">
      <c r="A116" s="5">
        <f>IF(C116&lt;&gt;"",MAX($A$87:A115)+1,"")</f>
        <v>22</v>
      </c>
      <c r="B116" s="43"/>
      <c r="C116" s="7" t="s">
        <v>214</v>
      </c>
      <c r="D116" s="7" t="s">
        <v>184</v>
      </c>
      <c r="E116" s="58"/>
      <c r="F116" s="59" t="s">
        <v>35</v>
      </c>
      <c r="G116" s="59" t="s">
        <v>35</v>
      </c>
      <c r="H116" s="59" t="s">
        <v>35</v>
      </c>
      <c r="I116" s="59" t="s">
        <v>35</v>
      </c>
      <c r="J116" s="60"/>
      <c r="K116" s="63"/>
      <c r="L116" s="72" t="str">
        <f t="shared" ref="L116" si="9">IFERROR(F116*L$10,"$")</f>
        <v>$</v>
      </c>
      <c r="M116" s="72" t="str">
        <f t="shared" ref="M116" si="10">IFERROR(G116*M$10,"$")</f>
        <v>$</v>
      </c>
      <c r="N116" s="72" t="str">
        <f t="shared" ref="N116" si="11">IFERROR(H116*N$10,"$")</f>
        <v>$</v>
      </c>
      <c r="O116" s="72" t="str">
        <f>IFERROR(I116*O$10,"$")</f>
        <v>$</v>
      </c>
      <c r="P116" s="73"/>
      <c r="Q116" s="51"/>
      <c r="R116" s="72" t="str">
        <f t="shared" ref="R116" si="12">IF(ISBLANK(L116),"",IF(SUM(L116:Q116)=0,"$",SUM(L116:Q116)))</f>
        <v>$</v>
      </c>
    </row>
    <row r="117" spans="1:18" ht="16.5" customHeight="1" x14ac:dyDescent="0.25">
      <c r="A117" s="5"/>
      <c r="B117" s="43"/>
      <c r="C117" s="7"/>
      <c r="D117" s="7"/>
      <c r="E117" s="58"/>
      <c r="F117" s="59"/>
      <c r="G117" s="59"/>
      <c r="H117" s="59"/>
      <c r="I117" s="59"/>
      <c r="J117" s="12"/>
      <c r="K117" s="80"/>
      <c r="L117" s="72"/>
      <c r="M117" s="72"/>
      <c r="N117" s="72"/>
      <c r="O117" s="72"/>
      <c r="P117" s="69"/>
      <c r="Q117" s="77"/>
      <c r="R117" s="72"/>
    </row>
    <row r="118" spans="1:18" ht="24.9" customHeight="1" x14ac:dyDescent="0.25">
      <c r="A118" s="5" t="str">
        <f>IF(C118&lt;&gt;"",MAX($A$87:A116)+1,"")</f>
        <v/>
      </c>
      <c r="B118" s="43"/>
      <c r="C118" s="58"/>
      <c r="D118" s="58"/>
      <c r="E118" s="58"/>
      <c r="L118" s="47"/>
      <c r="M118" s="47"/>
      <c r="N118" s="47"/>
      <c r="O118" s="47"/>
      <c r="P118" s="47"/>
      <c r="Q118" s="53" t="s">
        <v>200</v>
      </c>
      <c r="R118" s="72" t="str">
        <f>IF(R102="$","$",SUMIF(L102:L116,"&lt;&gt;",R102:R116))</f>
        <v>$</v>
      </c>
    </row>
    <row r="119" spans="1:18" ht="24.9" customHeight="1" x14ac:dyDescent="0.25">
      <c r="A119" s="5"/>
      <c r="B119" s="43"/>
      <c r="C119" s="57" t="s">
        <v>199</v>
      </c>
      <c r="D119" s="57"/>
      <c r="E119" s="58"/>
      <c r="L119" s="47"/>
      <c r="M119" s="47"/>
      <c r="N119" s="47"/>
      <c r="O119" s="47"/>
      <c r="P119" s="47"/>
      <c r="Q119" s="47"/>
      <c r="R119" s="47"/>
    </row>
    <row r="120" spans="1:18" ht="15.6" x14ac:dyDescent="0.25">
      <c r="A120" s="5" t="str">
        <f>IF(C120&lt;&gt;"",MAX($A$87:A119)+1,"")</f>
        <v/>
      </c>
      <c r="B120" s="43"/>
      <c r="C120" s="58"/>
      <c r="D120" s="58"/>
      <c r="E120" s="58"/>
      <c r="L120" s="47"/>
      <c r="M120" s="47"/>
      <c r="N120" s="47"/>
      <c r="O120" s="47"/>
      <c r="P120" s="47"/>
      <c r="Q120" s="47"/>
      <c r="R120" s="47"/>
    </row>
    <row r="121" spans="1:18" ht="24.9" customHeight="1" x14ac:dyDescent="0.25">
      <c r="A121" s="5">
        <f>IF(C121&lt;&gt;"",MAX($A$87:A120)+1,"")</f>
        <v>23</v>
      </c>
      <c r="B121" s="43"/>
      <c r="C121" s="7" t="s">
        <v>50</v>
      </c>
      <c r="D121" s="7" t="s">
        <v>51</v>
      </c>
      <c r="E121" s="58"/>
      <c r="F121" s="59" t="s">
        <v>35</v>
      </c>
      <c r="G121" s="59" t="s">
        <v>35</v>
      </c>
      <c r="H121" s="59" t="s">
        <v>35</v>
      </c>
      <c r="I121" s="60"/>
      <c r="J121" s="59" t="s">
        <v>35</v>
      </c>
      <c r="K121" s="63"/>
      <c r="L121" s="72" t="str">
        <f t="shared" ref="L121:N122" si="13">IFERROR(F121*L$10,"$")</f>
        <v>$</v>
      </c>
      <c r="M121" s="72" t="str">
        <f t="shared" si="13"/>
        <v>$</v>
      </c>
      <c r="N121" s="72" t="str">
        <f t="shared" si="13"/>
        <v>$</v>
      </c>
      <c r="O121" s="73"/>
      <c r="P121" s="72" t="str">
        <f>IFERROR(J121*P$10,"$")</f>
        <v>$</v>
      </c>
      <c r="Q121" s="51"/>
      <c r="R121" s="72" t="str">
        <f t="shared" ref="R121:R132" si="14">IF(ISBLANK(L121),"",IF(SUM(L121:Q121)=0,"$",SUM(L121:Q121)))</f>
        <v>$</v>
      </c>
    </row>
    <row r="122" spans="1:18" ht="24.9" customHeight="1" x14ac:dyDescent="0.25">
      <c r="A122" s="5">
        <f>IF(C122&lt;&gt;"",MAX($A$87:A121)+1,"")</f>
        <v>24</v>
      </c>
      <c r="B122" s="43"/>
      <c r="C122" s="7" t="s">
        <v>50</v>
      </c>
      <c r="D122" s="7" t="s">
        <v>220</v>
      </c>
      <c r="E122" s="58"/>
      <c r="F122" s="59" t="s">
        <v>35</v>
      </c>
      <c r="G122" s="59" t="s">
        <v>35</v>
      </c>
      <c r="H122" s="59" t="s">
        <v>35</v>
      </c>
      <c r="I122" s="60"/>
      <c r="J122" s="59" t="s">
        <v>35</v>
      </c>
      <c r="K122" s="63"/>
      <c r="L122" s="72" t="str">
        <f t="shared" si="13"/>
        <v>$</v>
      </c>
      <c r="M122" s="72" t="str">
        <f t="shared" si="13"/>
        <v>$</v>
      </c>
      <c r="N122" s="72" t="str">
        <f t="shared" si="13"/>
        <v>$</v>
      </c>
      <c r="O122" s="73"/>
      <c r="P122" s="72" t="str">
        <f>IFERROR(J122*P$10,"$")</f>
        <v>$</v>
      </c>
      <c r="Q122" s="51"/>
      <c r="R122" s="72" t="str">
        <f t="shared" si="14"/>
        <v>$</v>
      </c>
    </row>
    <row r="123" spans="1:18" ht="24.9" customHeight="1" x14ac:dyDescent="0.25">
      <c r="A123" s="5" t="str">
        <f>IF(C123&lt;&gt;"",MAX($A$87:A122)+1,"")</f>
        <v/>
      </c>
      <c r="B123" s="43"/>
      <c r="C123" s="7"/>
      <c r="D123" s="7"/>
      <c r="E123" s="58"/>
      <c r="K123" s="63"/>
      <c r="L123" s="47"/>
      <c r="M123" s="47"/>
      <c r="N123" s="47"/>
      <c r="O123" s="47"/>
      <c r="P123" s="47"/>
      <c r="Q123" s="51"/>
      <c r="R123" s="72" t="str">
        <f t="shared" si="14"/>
        <v/>
      </c>
    </row>
    <row r="124" spans="1:18" ht="24.9" customHeight="1" x14ac:dyDescent="0.25">
      <c r="A124" s="5">
        <f>IF(C124&lt;&gt;"",MAX($A$87:A123)+1,"")</f>
        <v>25</v>
      </c>
      <c r="B124" s="43"/>
      <c r="C124" s="7" t="s">
        <v>52</v>
      </c>
      <c r="D124" s="7" t="s">
        <v>51</v>
      </c>
      <c r="E124" s="58"/>
      <c r="F124" s="59" t="s">
        <v>35</v>
      </c>
      <c r="G124" s="59" t="s">
        <v>35</v>
      </c>
      <c r="H124" s="59" t="s">
        <v>35</v>
      </c>
      <c r="I124" s="60"/>
      <c r="J124" s="59" t="s">
        <v>35</v>
      </c>
      <c r="K124" s="63"/>
      <c r="L124" s="72" t="str">
        <f t="shared" ref="L124:N125" si="15">IFERROR(F124*L$10,"$")</f>
        <v>$</v>
      </c>
      <c r="M124" s="72" t="str">
        <f t="shared" si="15"/>
        <v>$</v>
      </c>
      <c r="N124" s="72" t="str">
        <f t="shared" si="15"/>
        <v>$</v>
      </c>
      <c r="O124" s="73"/>
      <c r="P124" s="72" t="str">
        <f>IFERROR(J124*P$10,"$")</f>
        <v>$</v>
      </c>
      <c r="Q124" s="51"/>
      <c r="R124" s="72" t="str">
        <f t="shared" si="14"/>
        <v>$</v>
      </c>
    </row>
    <row r="125" spans="1:18" ht="24.9" customHeight="1" x14ac:dyDescent="0.25">
      <c r="A125" s="5">
        <f>IF(C125&lt;&gt;"",MAX($A$87:A124)+1,"")</f>
        <v>26</v>
      </c>
      <c r="B125" s="43"/>
      <c r="C125" s="7" t="s">
        <v>52</v>
      </c>
      <c r="D125" s="7" t="s">
        <v>220</v>
      </c>
      <c r="E125" s="58"/>
      <c r="F125" s="59" t="s">
        <v>35</v>
      </c>
      <c r="G125" s="59" t="s">
        <v>35</v>
      </c>
      <c r="H125" s="59" t="s">
        <v>35</v>
      </c>
      <c r="I125" s="60"/>
      <c r="J125" s="59" t="s">
        <v>35</v>
      </c>
      <c r="K125" s="63"/>
      <c r="L125" s="72" t="str">
        <f t="shared" si="15"/>
        <v>$</v>
      </c>
      <c r="M125" s="72" t="str">
        <f t="shared" si="15"/>
        <v>$</v>
      </c>
      <c r="N125" s="72" t="str">
        <f t="shared" si="15"/>
        <v>$</v>
      </c>
      <c r="O125" s="73"/>
      <c r="P125" s="72" t="str">
        <f>IFERROR(J125*P$10,"$")</f>
        <v>$</v>
      </c>
      <c r="Q125" s="51"/>
      <c r="R125" s="72" t="str">
        <f t="shared" si="14"/>
        <v>$</v>
      </c>
    </row>
    <row r="126" spans="1:18" ht="24.9" customHeight="1" x14ac:dyDescent="0.25">
      <c r="A126" s="5" t="str">
        <f>IF(C126&lt;&gt;"",MAX($A$87:A125)+1,"")</f>
        <v/>
      </c>
      <c r="B126" s="43"/>
      <c r="C126" s="7"/>
      <c r="D126" s="7"/>
      <c r="E126" s="58"/>
      <c r="K126" s="63"/>
      <c r="L126" s="47"/>
      <c r="M126" s="47"/>
      <c r="N126" s="47"/>
      <c r="O126" s="47"/>
      <c r="P126" s="47"/>
      <c r="Q126" s="51"/>
      <c r="R126" s="72" t="str">
        <f t="shared" si="14"/>
        <v/>
      </c>
    </row>
    <row r="127" spans="1:18" ht="24.9" customHeight="1" x14ac:dyDescent="0.25">
      <c r="A127" s="5">
        <f>IF(C127&lt;&gt;"",MAX($A$87:A126)+1,"")</f>
        <v>27</v>
      </c>
      <c r="B127" s="43"/>
      <c r="C127" s="7" t="s">
        <v>214</v>
      </c>
      <c r="D127" s="7" t="s">
        <v>215</v>
      </c>
      <c r="E127" s="58"/>
      <c r="F127" s="59" t="s">
        <v>35</v>
      </c>
      <c r="G127" s="59" t="s">
        <v>35</v>
      </c>
      <c r="H127" s="59" t="s">
        <v>35</v>
      </c>
      <c r="I127" s="60"/>
      <c r="J127" s="59" t="s">
        <v>35</v>
      </c>
      <c r="K127" s="63"/>
      <c r="L127" s="72" t="str">
        <f t="shared" ref="L127:N127" si="16">IFERROR(F127*L$10,"$")</f>
        <v>$</v>
      </c>
      <c r="M127" s="72" t="str">
        <f t="shared" si="16"/>
        <v>$</v>
      </c>
      <c r="N127" s="72" t="str">
        <f t="shared" si="16"/>
        <v>$</v>
      </c>
      <c r="O127" s="73"/>
      <c r="P127" s="72" t="str">
        <f>IFERROR(J127*P$10,"$")</f>
        <v>$</v>
      </c>
      <c r="Q127" s="51"/>
      <c r="R127" s="72" t="str">
        <f t="shared" si="14"/>
        <v>$</v>
      </c>
    </row>
    <row r="128" spans="1:18" ht="24.9" customHeight="1" x14ac:dyDescent="0.25">
      <c r="A128" s="5" t="str">
        <f>IF(C128&lt;&gt;"",MAX($A$87:A127)+1,"")</f>
        <v/>
      </c>
      <c r="B128" s="43"/>
      <c r="C128" s="58"/>
      <c r="E128" s="58"/>
      <c r="K128" s="63"/>
      <c r="L128" s="47"/>
      <c r="M128" s="47"/>
      <c r="N128" s="47"/>
      <c r="O128" s="47"/>
      <c r="P128" s="47"/>
      <c r="Q128" s="51"/>
      <c r="R128" s="72" t="str">
        <f t="shared" si="14"/>
        <v/>
      </c>
    </row>
    <row r="129" spans="1:18" ht="24.9" customHeight="1" x14ac:dyDescent="0.25">
      <c r="A129" s="5">
        <f>IF(C129&lt;&gt;"",MAX($A$87:A128)+1,"")</f>
        <v>28</v>
      </c>
      <c r="B129" s="43"/>
      <c r="C129" s="7" t="s">
        <v>30</v>
      </c>
      <c r="D129" s="7" t="s">
        <v>138</v>
      </c>
      <c r="E129" s="58"/>
      <c r="F129" s="59" t="s">
        <v>35</v>
      </c>
      <c r="G129" s="59" t="s">
        <v>35</v>
      </c>
      <c r="H129" s="59" t="s">
        <v>35</v>
      </c>
      <c r="I129" s="60"/>
      <c r="J129" s="59" t="s">
        <v>35</v>
      </c>
      <c r="K129" s="63"/>
      <c r="L129" s="72" t="str">
        <f t="shared" ref="L129:N132" si="17">IFERROR(F129*L$10,"$")</f>
        <v>$</v>
      </c>
      <c r="M129" s="72" t="str">
        <f t="shared" si="17"/>
        <v>$</v>
      </c>
      <c r="N129" s="72" t="str">
        <f t="shared" si="17"/>
        <v>$</v>
      </c>
      <c r="O129" s="73"/>
      <c r="P129" s="72" t="str">
        <f>IFERROR(J129*P$10,"$")</f>
        <v>$</v>
      </c>
      <c r="Q129" s="51"/>
      <c r="R129" s="72" t="str">
        <f t="shared" si="14"/>
        <v>$</v>
      </c>
    </row>
    <row r="130" spans="1:18" ht="24.9" customHeight="1" x14ac:dyDescent="0.25">
      <c r="A130" s="5">
        <f>IF(C130&lt;&gt;"",MAX($A$87:A129)+1,"")</f>
        <v>29</v>
      </c>
      <c r="B130" s="43"/>
      <c r="C130" s="7" t="s">
        <v>30</v>
      </c>
      <c r="D130" s="7" t="s">
        <v>55</v>
      </c>
      <c r="E130" s="58"/>
      <c r="F130" s="59" t="s">
        <v>35</v>
      </c>
      <c r="G130" s="59" t="s">
        <v>35</v>
      </c>
      <c r="H130" s="59" t="s">
        <v>35</v>
      </c>
      <c r="I130" s="60"/>
      <c r="J130" s="59" t="s">
        <v>35</v>
      </c>
      <c r="K130" s="63"/>
      <c r="L130" s="72" t="str">
        <f t="shared" si="17"/>
        <v>$</v>
      </c>
      <c r="M130" s="72" t="str">
        <f t="shared" si="17"/>
        <v>$</v>
      </c>
      <c r="N130" s="72" t="str">
        <f t="shared" si="17"/>
        <v>$</v>
      </c>
      <c r="O130" s="73"/>
      <c r="P130" s="72" t="str">
        <f>IFERROR(J130*P$10,"$")</f>
        <v>$</v>
      </c>
      <c r="Q130" s="51"/>
      <c r="R130" s="72" t="str">
        <f t="shared" si="14"/>
        <v>$</v>
      </c>
    </row>
    <row r="131" spans="1:18" ht="24.9" customHeight="1" x14ac:dyDescent="0.25">
      <c r="A131" s="5">
        <f>IF(C131&lt;&gt;"",MAX($A$87:A130)+1,"")</f>
        <v>30</v>
      </c>
      <c r="B131" s="43"/>
      <c r="C131" s="7" t="s">
        <v>30</v>
      </c>
      <c r="D131" s="7" t="s">
        <v>143</v>
      </c>
      <c r="E131" s="58"/>
      <c r="F131" s="59" t="s">
        <v>35</v>
      </c>
      <c r="G131" s="59" t="s">
        <v>35</v>
      </c>
      <c r="H131" s="59" t="s">
        <v>35</v>
      </c>
      <c r="I131" s="60"/>
      <c r="J131" s="59" t="s">
        <v>35</v>
      </c>
      <c r="K131" s="63"/>
      <c r="L131" s="72" t="str">
        <f t="shared" si="17"/>
        <v>$</v>
      </c>
      <c r="M131" s="72" t="str">
        <f t="shared" si="17"/>
        <v>$</v>
      </c>
      <c r="N131" s="72" t="str">
        <f t="shared" si="17"/>
        <v>$</v>
      </c>
      <c r="O131" s="73"/>
      <c r="P131" s="72" t="str">
        <f>IFERROR(J131*P$10,"$")</f>
        <v>$</v>
      </c>
      <c r="Q131" s="51"/>
      <c r="R131" s="72" t="str">
        <f t="shared" si="14"/>
        <v>$</v>
      </c>
    </row>
    <row r="132" spans="1:18" ht="24.9" customHeight="1" x14ac:dyDescent="0.25">
      <c r="A132" s="5">
        <f>IF(C132&lt;&gt;"",MAX($A$87:A131)+1,"")</f>
        <v>31</v>
      </c>
      <c r="B132" s="43"/>
      <c r="C132" s="7" t="s">
        <v>30</v>
      </c>
      <c r="D132" s="7" t="s">
        <v>122</v>
      </c>
      <c r="E132" s="58"/>
      <c r="F132" s="59" t="s">
        <v>35</v>
      </c>
      <c r="G132" s="59" t="s">
        <v>35</v>
      </c>
      <c r="H132" s="59" t="s">
        <v>35</v>
      </c>
      <c r="I132" s="60"/>
      <c r="J132" s="59" t="s">
        <v>35</v>
      </c>
      <c r="K132" s="63"/>
      <c r="L132" s="72" t="str">
        <f t="shared" si="17"/>
        <v>$</v>
      </c>
      <c r="M132" s="72" t="str">
        <f t="shared" si="17"/>
        <v>$</v>
      </c>
      <c r="N132" s="72" t="str">
        <f t="shared" si="17"/>
        <v>$</v>
      </c>
      <c r="O132" s="73"/>
      <c r="P132" s="72" t="str">
        <f>IFERROR(J132*P$10,"$")</f>
        <v>$</v>
      </c>
      <c r="Q132" s="51"/>
      <c r="R132" s="72" t="str">
        <f t="shared" si="14"/>
        <v>$</v>
      </c>
    </row>
    <row r="133" spans="1:18" ht="24.9" customHeight="1" x14ac:dyDescent="0.25">
      <c r="A133" s="5" t="str">
        <f>IF(C133&lt;&gt;"",MAX($A$87:A132)+1,"")</f>
        <v/>
      </c>
      <c r="B133" s="43"/>
      <c r="C133" s="58"/>
      <c r="D133" s="58"/>
      <c r="E133" s="58"/>
      <c r="L133" s="47"/>
      <c r="M133" s="47"/>
      <c r="N133" s="47"/>
      <c r="O133" s="47"/>
      <c r="P133" s="47"/>
      <c r="Q133" s="47"/>
      <c r="R133" s="47"/>
    </row>
    <row r="134" spans="1:18" ht="24.9" customHeight="1" x14ac:dyDescent="0.25">
      <c r="A134" s="5">
        <f>IF(C134&lt;&gt;"",MAX($A$87:A133)+1,"")</f>
        <v>32</v>
      </c>
      <c r="B134" s="43"/>
      <c r="C134" s="7" t="s">
        <v>56</v>
      </c>
      <c r="D134" s="7" t="s">
        <v>57</v>
      </c>
      <c r="E134" s="58"/>
      <c r="F134" s="59" t="s">
        <v>35</v>
      </c>
      <c r="G134" s="59" t="s">
        <v>35</v>
      </c>
      <c r="H134" s="59" t="s">
        <v>35</v>
      </c>
      <c r="I134" s="60"/>
      <c r="J134" s="59" t="s">
        <v>35</v>
      </c>
      <c r="K134" s="63"/>
      <c r="L134" s="72" t="str">
        <f>IFERROR(F134*L$10,"$")</f>
        <v>$</v>
      </c>
      <c r="M134" s="72" t="str">
        <f>IFERROR(G134*M$10,"$")</f>
        <v>$</v>
      </c>
      <c r="N134" s="72" t="str">
        <f>IFERROR(H134*N$10,"$")</f>
        <v>$</v>
      </c>
      <c r="O134" s="73"/>
      <c r="P134" s="72" t="str">
        <f>IFERROR(J134*P$10,"$")</f>
        <v>$</v>
      </c>
      <c r="Q134" s="51"/>
      <c r="R134" s="72" t="str">
        <f t="shared" ref="R134:R179" si="18">IF(ISBLANK(L134),"",IF(SUM(L134:Q134)=0,"$",SUM(L134:Q134)))</f>
        <v>$</v>
      </c>
    </row>
    <row r="135" spans="1:18" ht="24.9" customHeight="1" x14ac:dyDescent="0.25">
      <c r="A135" s="5" t="str">
        <f>IF(C135&lt;&gt;"",MAX($A$87:A134)+1,"")</f>
        <v/>
      </c>
      <c r="B135" s="43"/>
      <c r="C135" s="7"/>
      <c r="D135" s="7"/>
      <c r="E135" s="58"/>
      <c r="F135" s="65"/>
      <c r="G135" s="65"/>
      <c r="H135" s="65"/>
      <c r="I135" s="65"/>
      <c r="J135" s="65"/>
      <c r="K135" s="66"/>
      <c r="L135" s="72"/>
      <c r="M135" s="72"/>
      <c r="N135" s="72"/>
      <c r="O135" s="72"/>
      <c r="P135" s="72"/>
      <c r="Q135" s="78"/>
      <c r="R135" s="72" t="str">
        <f t="shared" si="18"/>
        <v/>
      </c>
    </row>
    <row r="136" spans="1:18" ht="24.9" customHeight="1" x14ac:dyDescent="0.25">
      <c r="A136" s="5">
        <f>IF(C136&lt;&gt;"",MAX($A$87:A135)+1,"")</f>
        <v>33</v>
      </c>
      <c r="B136" s="43"/>
      <c r="C136" s="7" t="s">
        <v>59</v>
      </c>
      <c r="D136" s="7" t="s">
        <v>180</v>
      </c>
      <c r="E136" s="58"/>
      <c r="F136" s="59" t="s">
        <v>35</v>
      </c>
      <c r="G136" s="59" t="s">
        <v>35</v>
      </c>
      <c r="H136" s="59" t="s">
        <v>35</v>
      </c>
      <c r="I136" s="60"/>
      <c r="J136" s="59" t="s">
        <v>35</v>
      </c>
      <c r="K136" s="63"/>
      <c r="L136" s="72" t="str">
        <f t="shared" ref="L136:N140" si="19">IFERROR(F136*L$10,"$")</f>
        <v>$</v>
      </c>
      <c r="M136" s="72" t="str">
        <f t="shared" si="19"/>
        <v>$</v>
      </c>
      <c r="N136" s="72" t="str">
        <f t="shared" si="19"/>
        <v>$</v>
      </c>
      <c r="O136" s="73"/>
      <c r="P136" s="72" t="str">
        <f>IFERROR(J136*P$10,"$")</f>
        <v>$</v>
      </c>
      <c r="Q136" s="51"/>
      <c r="R136" s="72" t="str">
        <f t="shared" si="18"/>
        <v>$</v>
      </c>
    </row>
    <row r="137" spans="1:18" ht="24.9" customHeight="1" x14ac:dyDescent="0.25">
      <c r="A137" s="5">
        <f>IF(C137&lt;&gt;"",MAX($A$87:A136)+1,"")</f>
        <v>34</v>
      </c>
      <c r="B137" s="43"/>
      <c r="C137" s="7" t="s">
        <v>59</v>
      </c>
      <c r="D137" s="7" t="s">
        <v>54</v>
      </c>
      <c r="E137" s="58"/>
      <c r="F137" s="59" t="s">
        <v>35</v>
      </c>
      <c r="G137" s="59" t="s">
        <v>35</v>
      </c>
      <c r="H137" s="59" t="s">
        <v>35</v>
      </c>
      <c r="I137" s="60"/>
      <c r="J137" s="59" t="s">
        <v>35</v>
      </c>
      <c r="K137" s="63"/>
      <c r="L137" s="72" t="str">
        <f t="shared" si="19"/>
        <v>$</v>
      </c>
      <c r="M137" s="72" t="str">
        <f t="shared" si="19"/>
        <v>$</v>
      </c>
      <c r="N137" s="72" t="str">
        <f t="shared" si="19"/>
        <v>$</v>
      </c>
      <c r="O137" s="73"/>
      <c r="P137" s="72" t="str">
        <f>IFERROR(J137*P$10,"$")</f>
        <v>$</v>
      </c>
      <c r="Q137" s="51"/>
      <c r="R137" s="72" t="str">
        <f t="shared" si="18"/>
        <v>$</v>
      </c>
    </row>
    <row r="138" spans="1:18" ht="24.9" customHeight="1" x14ac:dyDescent="0.25">
      <c r="A138" s="5">
        <f>IF(C138&lt;&gt;"",MAX($A$87:A137)+1,"")</f>
        <v>35</v>
      </c>
      <c r="B138" s="43"/>
      <c r="C138" s="7" t="s">
        <v>59</v>
      </c>
      <c r="D138" s="7" t="s">
        <v>57</v>
      </c>
      <c r="E138" s="58"/>
      <c r="F138" s="59" t="s">
        <v>35</v>
      </c>
      <c r="G138" s="59" t="s">
        <v>35</v>
      </c>
      <c r="H138" s="59" t="s">
        <v>35</v>
      </c>
      <c r="I138" s="60"/>
      <c r="J138" s="59" t="s">
        <v>35</v>
      </c>
      <c r="K138" s="63"/>
      <c r="L138" s="72" t="str">
        <f t="shared" si="19"/>
        <v>$</v>
      </c>
      <c r="M138" s="72" t="str">
        <f t="shared" si="19"/>
        <v>$</v>
      </c>
      <c r="N138" s="72" t="str">
        <f t="shared" si="19"/>
        <v>$</v>
      </c>
      <c r="O138" s="73"/>
      <c r="P138" s="72" t="str">
        <f>IFERROR(J138*P$10,"$")</f>
        <v>$</v>
      </c>
      <c r="Q138" s="51"/>
      <c r="R138" s="72" t="str">
        <f t="shared" si="18"/>
        <v>$</v>
      </c>
    </row>
    <row r="139" spans="1:18" ht="24.9" customHeight="1" x14ac:dyDescent="0.25">
      <c r="A139" s="5">
        <f>IF(C139&lt;&gt;"",MAX($A$87:A138)+1,"")</f>
        <v>36</v>
      </c>
      <c r="B139" s="43"/>
      <c r="C139" s="7" t="s">
        <v>59</v>
      </c>
      <c r="D139" s="7" t="s">
        <v>60</v>
      </c>
      <c r="E139" s="58"/>
      <c r="F139" s="59" t="s">
        <v>35</v>
      </c>
      <c r="G139" s="59" t="s">
        <v>35</v>
      </c>
      <c r="H139" s="59" t="s">
        <v>35</v>
      </c>
      <c r="I139" s="60"/>
      <c r="J139" s="59" t="s">
        <v>35</v>
      </c>
      <c r="K139" s="63"/>
      <c r="L139" s="72" t="str">
        <f t="shared" si="19"/>
        <v>$</v>
      </c>
      <c r="M139" s="72" t="str">
        <f t="shared" si="19"/>
        <v>$</v>
      </c>
      <c r="N139" s="72" t="str">
        <f t="shared" si="19"/>
        <v>$</v>
      </c>
      <c r="O139" s="73"/>
      <c r="P139" s="72" t="str">
        <f>IFERROR(J139*P$10,"$")</f>
        <v>$</v>
      </c>
      <c r="Q139" s="51"/>
      <c r="R139" s="72" t="str">
        <f t="shared" si="18"/>
        <v>$</v>
      </c>
    </row>
    <row r="140" spans="1:18" ht="24.9" customHeight="1" x14ac:dyDescent="0.25">
      <c r="A140" s="5">
        <f>IF(C140&lt;&gt;"",MAX($A$87:A139)+1,"")</f>
        <v>37</v>
      </c>
      <c r="B140" s="43"/>
      <c r="C140" s="7" t="s">
        <v>59</v>
      </c>
      <c r="D140" s="7" t="s">
        <v>61</v>
      </c>
      <c r="E140" s="58"/>
      <c r="F140" s="59" t="s">
        <v>35</v>
      </c>
      <c r="G140" s="59" t="s">
        <v>35</v>
      </c>
      <c r="H140" s="59" t="s">
        <v>35</v>
      </c>
      <c r="I140" s="60"/>
      <c r="J140" s="59" t="s">
        <v>35</v>
      </c>
      <c r="K140" s="63"/>
      <c r="L140" s="72" t="str">
        <f t="shared" si="19"/>
        <v>$</v>
      </c>
      <c r="M140" s="72" t="str">
        <f t="shared" si="19"/>
        <v>$</v>
      </c>
      <c r="N140" s="72" t="str">
        <f t="shared" si="19"/>
        <v>$</v>
      </c>
      <c r="O140" s="73"/>
      <c r="P140" s="72" t="str">
        <f>IFERROR(J140*P$10,"$")</f>
        <v>$</v>
      </c>
      <c r="Q140" s="51"/>
      <c r="R140" s="72" t="str">
        <f t="shared" si="18"/>
        <v>$</v>
      </c>
    </row>
    <row r="141" spans="1:18" ht="24.9" customHeight="1" x14ac:dyDescent="0.25">
      <c r="A141" s="5" t="str">
        <f>IF(C141&lt;&gt;"",MAX($A$87:A140)+1,"")</f>
        <v/>
      </c>
      <c r="B141" s="43"/>
      <c r="C141" s="7"/>
      <c r="D141" s="7"/>
      <c r="E141" s="58"/>
      <c r="F141" s="65"/>
      <c r="G141" s="65"/>
      <c r="H141" s="65"/>
      <c r="I141" s="65"/>
      <c r="J141" s="65"/>
      <c r="K141" s="66"/>
      <c r="L141" s="72"/>
      <c r="M141" s="72"/>
      <c r="N141" s="72"/>
      <c r="O141" s="72"/>
      <c r="P141" s="72"/>
      <c r="Q141" s="78"/>
      <c r="R141" s="72" t="str">
        <f t="shared" si="18"/>
        <v/>
      </c>
    </row>
    <row r="142" spans="1:18" ht="24.9" customHeight="1" x14ac:dyDescent="0.25">
      <c r="A142" s="5">
        <f>IF(C142&lt;&gt;"",MAX($A$87:A141)+1,"")</f>
        <v>38</v>
      </c>
      <c r="B142" s="43"/>
      <c r="C142" s="7" t="s">
        <v>70</v>
      </c>
      <c r="D142" s="7" t="s">
        <v>121</v>
      </c>
      <c r="E142" s="58"/>
      <c r="F142" s="59" t="s">
        <v>35</v>
      </c>
      <c r="G142" s="59" t="s">
        <v>35</v>
      </c>
      <c r="H142" s="59" t="s">
        <v>35</v>
      </c>
      <c r="I142" s="60"/>
      <c r="J142" s="59" t="s">
        <v>35</v>
      </c>
      <c r="K142" s="63"/>
      <c r="L142" s="72" t="str">
        <f>IFERROR(F142*L$10,"$")</f>
        <v>$</v>
      </c>
      <c r="M142" s="72" t="str">
        <f>IFERROR(G142*M$10,"$")</f>
        <v>$</v>
      </c>
      <c r="N142" s="72" t="str">
        <f>IFERROR(H142*N$10,"$")</f>
        <v>$</v>
      </c>
      <c r="O142" s="73"/>
      <c r="P142" s="72" t="str">
        <f>IFERROR(J142*P$10,"$")</f>
        <v>$</v>
      </c>
      <c r="Q142" s="51"/>
      <c r="R142" s="72" t="str">
        <f t="shared" si="18"/>
        <v>$</v>
      </c>
    </row>
    <row r="143" spans="1:18" ht="24.9" customHeight="1" x14ac:dyDescent="0.25">
      <c r="A143" s="5" t="str">
        <f>IF(C143&lt;&gt;"",MAX($A$87:A142)+1,"")</f>
        <v/>
      </c>
      <c r="B143" s="43"/>
      <c r="C143" s="7"/>
      <c r="D143" s="7"/>
      <c r="E143" s="58"/>
      <c r="F143" s="65"/>
      <c r="G143" s="65"/>
      <c r="H143" s="65"/>
      <c r="I143" s="65"/>
      <c r="J143" s="65"/>
      <c r="K143" s="66"/>
      <c r="L143" s="72"/>
      <c r="M143" s="72"/>
      <c r="N143" s="72"/>
      <c r="O143" s="72"/>
      <c r="P143" s="72"/>
      <c r="Q143" s="78"/>
      <c r="R143" s="72" t="str">
        <f t="shared" si="18"/>
        <v/>
      </c>
    </row>
    <row r="144" spans="1:18" ht="24.9" customHeight="1" x14ac:dyDescent="0.25">
      <c r="A144" s="5">
        <f>IF(C144&lt;&gt;"",MAX($A$87:A143)+1,"")</f>
        <v>39</v>
      </c>
      <c r="B144" s="43"/>
      <c r="C144" s="7" t="s">
        <v>71</v>
      </c>
      <c r="D144" s="7" t="s">
        <v>64</v>
      </c>
      <c r="E144" s="58"/>
      <c r="F144" s="59" t="s">
        <v>35</v>
      </c>
      <c r="G144" s="59" t="s">
        <v>35</v>
      </c>
      <c r="H144" s="59" t="s">
        <v>35</v>
      </c>
      <c r="I144" s="60"/>
      <c r="J144" s="59" t="s">
        <v>35</v>
      </c>
      <c r="K144" s="63"/>
      <c r="L144" s="72" t="str">
        <f t="shared" ref="L144:N146" si="20">IFERROR(F144*L$10,"$")</f>
        <v>$</v>
      </c>
      <c r="M144" s="72" t="str">
        <f t="shared" si="20"/>
        <v>$</v>
      </c>
      <c r="N144" s="72" t="str">
        <f t="shared" si="20"/>
        <v>$</v>
      </c>
      <c r="O144" s="73"/>
      <c r="P144" s="72" t="str">
        <f>IFERROR(J144*P$10,"$")</f>
        <v>$</v>
      </c>
      <c r="Q144" s="51"/>
      <c r="R144" s="72" t="str">
        <f t="shared" si="18"/>
        <v>$</v>
      </c>
    </row>
    <row r="145" spans="1:18" ht="24.9" customHeight="1" x14ac:dyDescent="0.25">
      <c r="A145" s="5">
        <f>IF(C145&lt;&gt;"",MAX($A$87:A144)+1,"")</f>
        <v>40</v>
      </c>
      <c r="B145" s="43"/>
      <c r="C145" s="7" t="s">
        <v>71</v>
      </c>
      <c r="D145" s="7" t="s">
        <v>72</v>
      </c>
      <c r="E145" s="58"/>
      <c r="F145" s="59" t="s">
        <v>35</v>
      </c>
      <c r="G145" s="59" t="s">
        <v>35</v>
      </c>
      <c r="H145" s="59" t="s">
        <v>35</v>
      </c>
      <c r="I145" s="60"/>
      <c r="J145" s="59" t="s">
        <v>35</v>
      </c>
      <c r="K145" s="63"/>
      <c r="L145" s="72" t="str">
        <f t="shared" si="20"/>
        <v>$</v>
      </c>
      <c r="M145" s="72" t="str">
        <f t="shared" si="20"/>
        <v>$</v>
      </c>
      <c r="N145" s="72" t="str">
        <f t="shared" si="20"/>
        <v>$</v>
      </c>
      <c r="O145" s="73"/>
      <c r="P145" s="72" t="str">
        <f>IFERROR(J145*P$10,"$")</f>
        <v>$</v>
      </c>
      <c r="Q145" s="51"/>
      <c r="R145" s="72" t="str">
        <f t="shared" si="18"/>
        <v>$</v>
      </c>
    </row>
    <row r="146" spans="1:18" ht="24.9" customHeight="1" x14ac:dyDescent="0.25">
      <c r="A146" s="5">
        <f>IF(C146&lt;&gt;"",MAX($A$87:A145)+1,"")</f>
        <v>41</v>
      </c>
      <c r="B146" s="43"/>
      <c r="C146" s="7" t="s">
        <v>71</v>
      </c>
      <c r="D146" s="7" t="s">
        <v>146</v>
      </c>
      <c r="E146" s="58"/>
      <c r="F146" s="59" t="s">
        <v>35</v>
      </c>
      <c r="G146" s="59" t="s">
        <v>35</v>
      </c>
      <c r="H146" s="59" t="s">
        <v>35</v>
      </c>
      <c r="I146" s="60"/>
      <c r="J146" s="59" t="s">
        <v>35</v>
      </c>
      <c r="K146" s="63"/>
      <c r="L146" s="72" t="str">
        <f t="shared" si="20"/>
        <v>$</v>
      </c>
      <c r="M146" s="72" t="str">
        <f t="shared" si="20"/>
        <v>$</v>
      </c>
      <c r="N146" s="72" t="str">
        <f t="shared" si="20"/>
        <v>$</v>
      </c>
      <c r="O146" s="73"/>
      <c r="P146" s="72" t="str">
        <f>IFERROR(J146*P$10,"$")</f>
        <v>$</v>
      </c>
      <c r="Q146" s="51"/>
      <c r="R146" s="72" t="str">
        <f t="shared" si="18"/>
        <v>$</v>
      </c>
    </row>
    <row r="147" spans="1:18" ht="24.9" customHeight="1" x14ac:dyDescent="0.25">
      <c r="A147" s="5" t="str">
        <f>IF(C147&lt;&gt;"",MAX($A$87:A146)+1,"")</f>
        <v/>
      </c>
      <c r="B147" s="43"/>
      <c r="C147" s="7"/>
      <c r="D147" s="7"/>
      <c r="E147" s="58"/>
      <c r="F147" s="65"/>
      <c r="G147" s="65"/>
      <c r="H147" s="65"/>
      <c r="I147" s="65"/>
      <c r="J147" s="65"/>
      <c r="K147" s="66"/>
      <c r="L147" s="72"/>
      <c r="M147" s="72"/>
      <c r="N147" s="72"/>
      <c r="O147" s="72"/>
      <c r="P147" s="72"/>
      <c r="Q147" s="78"/>
      <c r="R147" s="72" t="str">
        <f t="shared" si="18"/>
        <v/>
      </c>
    </row>
    <row r="148" spans="1:18" ht="24.9" customHeight="1" x14ac:dyDescent="0.25">
      <c r="A148" s="5">
        <f>IF(C148&lt;&gt;"",MAX($A$87:A147)+1,"")</f>
        <v>42</v>
      </c>
      <c r="B148" s="43"/>
      <c r="C148" s="7" t="s">
        <v>73</v>
      </c>
      <c r="D148" s="7" t="s">
        <v>74</v>
      </c>
      <c r="E148" s="58"/>
      <c r="F148" s="59" t="s">
        <v>35</v>
      </c>
      <c r="G148" s="59" t="s">
        <v>35</v>
      </c>
      <c r="H148" s="59" t="s">
        <v>35</v>
      </c>
      <c r="I148" s="60"/>
      <c r="J148" s="59" t="s">
        <v>35</v>
      </c>
      <c r="K148" s="63"/>
      <c r="L148" s="72" t="str">
        <f t="shared" ref="L148:N149" si="21">IFERROR(F148*L$10,"$")</f>
        <v>$</v>
      </c>
      <c r="M148" s="72" t="str">
        <f t="shared" si="21"/>
        <v>$</v>
      </c>
      <c r="N148" s="72" t="str">
        <f t="shared" si="21"/>
        <v>$</v>
      </c>
      <c r="O148" s="73"/>
      <c r="P148" s="72" t="str">
        <f>IFERROR(J148*P$10,"$")</f>
        <v>$</v>
      </c>
      <c r="Q148" s="51"/>
      <c r="R148" s="72" t="str">
        <f t="shared" si="18"/>
        <v>$</v>
      </c>
    </row>
    <row r="149" spans="1:18" ht="24.9" customHeight="1" x14ac:dyDescent="0.25">
      <c r="A149" s="5">
        <f>IF(C149&lt;&gt;"",MAX($A$87:A148)+1,"")</f>
        <v>43</v>
      </c>
      <c r="B149" s="43"/>
      <c r="C149" s="7" t="s">
        <v>73</v>
      </c>
      <c r="D149" s="7" t="s">
        <v>179</v>
      </c>
      <c r="E149" s="58"/>
      <c r="F149" s="59" t="s">
        <v>35</v>
      </c>
      <c r="G149" s="59" t="s">
        <v>35</v>
      </c>
      <c r="H149" s="59" t="s">
        <v>35</v>
      </c>
      <c r="I149" s="60"/>
      <c r="J149" s="59" t="s">
        <v>35</v>
      </c>
      <c r="K149" s="63"/>
      <c r="L149" s="72" t="str">
        <f t="shared" si="21"/>
        <v>$</v>
      </c>
      <c r="M149" s="72" t="str">
        <f t="shared" si="21"/>
        <v>$</v>
      </c>
      <c r="N149" s="72" t="str">
        <f t="shared" si="21"/>
        <v>$</v>
      </c>
      <c r="O149" s="73"/>
      <c r="P149" s="72" t="str">
        <f>IFERROR(J149*P$10,"$")</f>
        <v>$</v>
      </c>
      <c r="Q149" s="51"/>
      <c r="R149" s="72" t="str">
        <f t="shared" si="18"/>
        <v>$</v>
      </c>
    </row>
    <row r="150" spans="1:18" ht="24.9" customHeight="1" x14ac:dyDescent="0.25">
      <c r="A150" s="5" t="str">
        <f>IF(C150&lt;&gt;"",MAX($A$87:A149)+1,"")</f>
        <v/>
      </c>
      <c r="B150" s="43"/>
      <c r="C150" s="7"/>
      <c r="D150" s="7"/>
      <c r="E150" s="58"/>
      <c r="F150" s="65"/>
      <c r="G150" s="65"/>
      <c r="H150" s="65"/>
      <c r="I150" s="65"/>
      <c r="J150" s="65"/>
      <c r="K150" s="66"/>
      <c r="L150" s="72"/>
      <c r="M150" s="72"/>
      <c r="N150" s="72"/>
      <c r="O150" s="72"/>
      <c r="P150" s="72"/>
      <c r="Q150" s="78"/>
      <c r="R150" s="72" t="str">
        <f t="shared" si="18"/>
        <v/>
      </c>
    </row>
    <row r="151" spans="1:18" ht="24.9" customHeight="1" x14ac:dyDescent="0.25">
      <c r="A151" s="5">
        <f>IF(C151&lt;&gt;"",MAX($A$87:A150)+1,"")</f>
        <v>44</v>
      </c>
      <c r="B151" s="43"/>
      <c r="C151" s="7" t="s">
        <v>75</v>
      </c>
      <c r="D151" s="7" t="s">
        <v>31</v>
      </c>
      <c r="E151" s="58"/>
      <c r="F151" s="59" t="s">
        <v>35</v>
      </c>
      <c r="G151" s="59" t="s">
        <v>35</v>
      </c>
      <c r="H151" s="59" t="s">
        <v>35</v>
      </c>
      <c r="I151" s="60"/>
      <c r="J151" s="59" t="s">
        <v>35</v>
      </c>
      <c r="K151" s="63"/>
      <c r="L151" s="72" t="str">
        <f t="shared" ref="L151:N155" si="22">IFERROR(F151*L$10,"$")</f>
        <v>$</v>
      </c>
      <c r="M151" s="72" t="str">
        <f t="shared" si="22"/>
        <v>$</v>
      </c>
      <c r="N151" s="72" t="str">
        <f t="shared" si="22"/>
        <v>$</v>
      </c>
      <c r="O151" s="73"/>
      <c r="P151" s="72" t="str">
        <f>IFERROR(J151*P$10,"$")</f>
        <v>$</v>
      </c>
      <c r="Q151" s="51"/>
      <c r="R151" s="72" t="str">
        <f t="shared" si="18"/>
        <v>$</v>
      </c>
    </row>
    <row r="152" spans="1:18" ht="24.9" customHeight="1" x14ac:dyDescent="0.25">
      <c r="A152" s="5">
        <f>IF(C152&lt;&gt;"",MAX($A$87:A151)+1,"")</f>
        <v>45</v>
      </c>
      <c r="B152" s="43"/>
      <c r="C152" s="7" t="s">
        <v>75</v>
      </c>
      <c r="D152" s="7" t="s">
        <v>57</v>
      </c>
      <c r="E152" s="58"/>
      <c r="F152" s="59" t="s">
        <v>35</v>
      </c>
      <c r="G152" s="59" t="s">
        <v>35</v>
      </c>
      <c r="H152" s="59" t="s">
        <v>35</v>
      </c>
      <c r="I152" s="60"/>
      <c r="J152" s="59" t="s">
        <v>35</v>
      </c>
      <c r="K152" s="63"/>
      <c r="L152" s="72" t="str">
        <f t="shared" si="22"/>
        <v>$</v>
      </c>
      <c r="M152" s="72" t="str">
        <f t="shared" si="22"/>
        <v>$</v>
      </c>
      <c r="N152" s="72" t="str">
        <f t="shared" si="22"/>
        <v>$</v>
      </c>
      <c r="O152" s="73"/>
      <c r="P152" s="72" t="str">
        <f>IFERROR(J152*P$10,"$")</f>
        <v>$</v>
      </c>
      <c r="Q152" s="51"/>
      <c r="R152" s="72" t="str">
        <f t="shared" si="18"/>
        <v>$</v>
      </c>
    </row>
    <row r="153" spans="1:18" ht="24.9" customHeight="1" x14ac:dyDescent="0.25">
      <c r="A153" s="5">
        <f>IF(C153&lt;&gt;"",MAX($A$87:A152)+1,"")</f>
        <v>46</v>
      </c>
      <c r="B153" s="43"/>
      <c r="C153" s="7" t="s">
        <v>75</v>
      </c>
      <c r="D153" s="7" t="s">
        <v>76</v>
      </c>
      <c r="E153" s="58"/>
      <c r="F153" s="59" t="s">
        <v>35</v>
      </c>
      <c r="G153" s="59" t="s">
        <v>35</v>
      </c>
      <c r="H153" s="59" t="s">
        <v>35</v>
      </c>
      <c r="I153" s="60"/>
      <c r="J153" s="59" t="s">
        <v>35</v>
      </c>
      <c r="K153" s="63"/>
      <c r="L153" s="72" t="str">
        <f t="shared" si="22"/>
        <v>$</v>
      </c>
      <c r="M153" s="72" t="str">
        <f t="shared" si="22"/>
        <v>$</v>
      </c>
      <c r="N153" s="72" t="str">
        <f t="shared" si="22"/>
        <v>$</v>
      </c>
      <c r="O153" s="73"/>
      <c r="P153" s="72" t="str">
        <f>IFERROR(J153*P$10,"$")</f>
        <v>$</v>
      </c>
      <c r="Q153" s="51"/>
      <c r="R153" s="72" t="str">
        <f t="shared" si="18"/>
        <v>$</v>
      </c>
    </row>
    <row r="154" spans="1:18" ht="24.9" customHeight="1" x14ac:dyDescent="0.25">
      <c r="A154" s="5">
        <f>IF(C154&lt;&gt;"",MAX($A$87:A153)+1,"")</f>
        <v>47</v>
      </c>
      <c r="B154" s="43"/>
      <c r="C154" s="7" t="s">
        <v>75</v>
      </c>
      <c r="D154" s="7" t="s">
        <v>77</v>
      </c>
      <c r="E154" s="58"/>
      <c r="F154" s="59" t="s">
        <v>35</v>
      </c>
      <c r="G154" s="59" t="s">
        <v>35</v>
      </c>
      <c r="H154" s="59" t="s">
        <v>35</v>
      </c>
      <c r="I154" s="60"/>
      <c r="J154" s="59" t="s">
        <v>35</v>
      </c>
      <c r="K154" s="63"/>
      <c r="L154" s="72" t="str">
        <f t="shared" si="22"/>
        <v>$</v>
      </c>
      <c r="M154" s="72" t="str">
        <f t="shared" si="22"/>
        <v>$</v>
      </c>
      <c r="N154" s="72" t="str">
        <f t="shared" si="22"/>
        <v>$</v>
      </c>
      <c r="O154" s="73"/>
      <c r="P154" s="72" t="str">
        <f>IFERROR(J154*P$10,"$")</f>
        <v>$</v>
      </c>
      <c r="Q154" s="51"/>
      <c r="R154" s="72" t="str">
        <f t="shared" si="18"/>
        <v>$</v>
      </c>
    </row>
    <row r="155" spans="1:18" ht="24.9" customHeight="1" x14ac:dyDescent="0.25">
      <c r="A155" s="5">
        <f>IF(C155&lt;&gt;"",MAX($A$87:A154)+1,"")</f>
        <v>48</v>
      </c>
      <c r="B155" s="43"/>
      <c r="C155" s="7" t="s">
        <v>75</v>
      </c>
      <c r="D155" s="7" t="s">
        <v>61</v>
      </c>
      <c r="E155" s="58"/>
      <c r="F155" s="59" t="s">
        <v>35</v>
      </c>
      <c r="G155" s="59" t="s">
        <v>35</v>
      </c>
      <c r="H155" s="59" t="s">
        <v>35</v>
      </c>
      <c r="I155" s="60"/>
      <c r="J155" s="59" t="s">
        <v>35</v>
      </c>
      <c r="K155" s="63"/>
      <c r="L155" s="72" t="str">
        <f t="shared" si="22"/>
        <v>$</v>
      </c>
      <c r="M155" s="72" t="str">
        <f t="shared" si="22"/>
        <v>$</v>
      </c>
      <c r="N155" s="72" t="str">
        <f t="shared" si="22"/>
        <v>$</v>
      </c>
      <c r="O155" s="73"/>
      <c r="P155" s="72" t="str">
        <f>IFERROR(J155*P$10,"$")</f>
        <v>$</v>
      </c>
      <c r="Q155" s="51"/>
      <c r="R155" s="72" t="str">
        <f t="shared" si="18"/>
        <v>$</v>
      </c>
    </row>
    <row r="156" spans="1:18" ht="24.9" customHeight="1" x14ac:dyDescent="0.25">
      <c r="A156" s="5" t="str">
        <f>IF(C156&lt;&gt;"",MAX($A$87:A155)+1,"")</f>
        <v/>
      </c>
      <c r="B156" s="43"/>
      <c r="C156" s="7"/>
      <c r="D156" s="7"/>
      <c r="E156" s="58"/>
      <c r="F156" s="65"/>
      <c r="G156" s="65"/>
      <c r="H156" s="65"/>
      <c r="I156" s="65"/>
      <c r="J156" s="65"/>
      <c r="K156" s="66"/>
      <c r="L156" s="72"/>
      <c r="M156" s="72"/>
      <c r="N156" s="72"/>
      <c r="O156" s="72"/>
      <c r="P156" s="72"/>
      <c r="Q156" s="78"/>
      <c r="R156" s="72" t="str">
        <f t="shared" si="18"/>
        <v/>
      </c>
    </row>
    <row r="157" spans="1:18" ht="24.9" customHeight="1" x14ac:dyDescent="0.25">
      <c r="A157" s="5">
        <f>IF(C157&lt;&gt;"",MAX($A$87:A156)+1,"")</f>
        <v>49</v>
      </c>
      <c r="B157" s="43"/>
      <c r="C157" s="7" t="s">
        <v>79</v>
      </c>
      <c r="D157" s="7" t="s">
        <v>80</v>
      </c>
      <c r="E157" s="58"/>
      <c r="F157" s="59" t="s">
        <v>35</v>
      </c>
      <c r="G157" s="59" t="s">
        <v>35</v>
      </c>
      <c r="H157" s="59" t="s">
        <v>35</v>
      </c>
      <c r="I157" s="60"/>
      <c r="J157" s="59" t="s">
        <v>35</v>
      </c>
      <c r="K157" s="63"/>
      <c r="L157" s="72" t="str">
        <f t="shared" ref="L157:N158" si="23">IFERROR(F157*L$10,"$")</f>
        <v>$</v>
      </c>
      <c r="M157" s="72" t="str">
        <f t="shared" si="23"/>
        <v>$</v>
      </c>
      <c r="N157" s="72" t="str">
        <f t="shared" si="23"/>
        <v>$</v>
      </c>
      <c r="O157" s="73"/>
      <c r="P157" s="72" t="str">
        <f>IFERROR(J157*P$10,"$")</f>
        <v>$</v>
      </c>
      <c r="Q157" s="51"/>
      <c r="R157" s="72" t="str">
        <f t="shared" si="18"/>
        <v>$</v>
      </c>
    </row>
    <row r="158" spans="1:18" ht="24.9" customHeight="1" x14ac:dyDescent="0.25">
      <c r="A158" s="5">
        <f>IF(C158&lt;&gt;"",MAX($A$87:A157)+1,"")</f>
        <v>50</v>
      </c>
      <c r="B158" s="43"/>
      <c r="C158" s="7" t="s">
        <v>79</v>
      </c>
      <c r="D158" s="7" t="s">
        <v>81</v>
      </c>
      <c r="E158" s="58"/>
      <c r="F158" s="59" t="s">
        <v>35</v>
      </c>
      <c r="G158" s="59" t="s">
        <v>35</v>
      </c>
      <c r="H158" s="59" t="s">
        <v>35</v>
      </c>
      <c r="I158" s="60"/>
      <c r="J158" s="59" t="s">
        <v>35</v>
      </c>
      <c r="K158" s="63"/>
      <c r="L158" s="72" t="str">
        <f t="shared" si="23"/>
        <v>$</v>
      </c>
      <c r="M158" s="72" t="str">
        <f t="shared" si="23"/>
        <v>$</v>
      </c>
      <c r="N158" s="72" t="str">
        <f t="shared" si="23"/>
        <v>$</v>
      </c>
      <c r="O158" s="73"/>
      <c r="P158" s="72" t="str">
        <f>IFERROR(J158*P$10,"$")</f>
        <v>$</v>
      </c>
      <c r="Q158" s="51"/>
      <c r="R158" s="72" t="str">
        <f t="shared" si="18"/>
        <v>$</v>
      </c>
    </row>
    <row r="159" spans="1:18" ht="24.9" customHeight="1" x14ac:dyDescent="0.25">
      <c r="A159" s="5" t="str">
        <f>IF(C159&lt;&gt;"",MAX($A$87:A158)+1,"")</f>
        <v/>
      </c>
      <c r="B159" s="43"/>
      <c r="C159" s="7"/>
      <c r="D159" s="7"/>
      <c r="E159" s="58"/>
      <c r="F159" s="65"/>
      <c r="G159" s="65"/>
      <c r="H159" s="65"/>
      <c r="I159" s="65"/>
      <c r="J159" s="65"/>
      <c r="K159" s="66"/>
      <c r="L159" s="72"/>
      <c r="M159" s="72"/>
      <c r="N159" s="72"/>
      <c r="O159" s="72"/>
      <c r="P159" s="72"/>
      <c r="Q159" s="78"/>
      <c r="R159" s="72" t="str">
        <f t="shared" si="18"/>
        <v/>
      </c>
    </row>
    <row r="160" spans="1:18" ht="24.9" customHeight="1" x14ac:dyDescent="0.25">
      <c r="A160" s="5">
        <f>IF(C160&lt;&gt;"",MAX($A$87:A159)+1,"")</f>
        <v>51</v>
      </c>
      <c r="B160" s="43"/>
      <c r="C160" s="7" t="s">
        <v>82</v>
      </c>
      <c r="D160" s="7" t="s">
        <v>216</v>
      </c>
      <c r="E160" s="58"/>
      <c r="F160" s="59" t="s">
        <v>35</v>
      </c>
      <c r="G160" s="59" t="s">
        <v>35</v>
      </c>
      <c r="H160" s="59" t="s">
        <v>35</v>
      </c>
      <c r="I160" s="60"/>
      <c r="J160" s="59" t="s">
        <v>35</v>
      </c>
      <c r="K160" s="63"/>
      <c r="L160" s="72" t="str">
        <f t="shared" ref="L160:N165" si="24">IFERROR(F160*L$10,"$")</f>
        <v>$</v>
      </c>
      <c r="M160" s="72" t="str">
        <f t="shared" si="24"/>
        <v>$</v>
      </c>
      <c r="N160" s="72" t="str">
        <f t="shared" si="24"/>
        <v>$</v>
      </c>
      <c r="O160" s="73"/>
      <c r="P160" s="72" t="str">
        <f t="shared" ref="P160:P165" si="25">IFERROR(J160*P$10,"$")</f>
        <v>$</v>
      </c>
      <c r="Q160" s="51"/>
      <c r="R160" s="72" t="str">
        <f t="shared" si="18"/>
        <v>$</v>
      </c>
    </row>
    <row r="161" spans="1:18" ht="24.9" customHeight="1" x14ac:dyDescent="0.25">
      <c r="A161" s="5">
        <f>IF(C161&lt;&gt;"",MAX($A$87:A160)+1,"")</f>
        <v>52</v>
      </c>
      <c r="B161" s="43"/>
      <c r="C161" s="7" t="s">
        <v>82</v>
      </c>
      <c r="D161" s="7" t="s">
        <v>83</v>
      </c>
      <c r="E161" s="58"/>
      <c r="F161" s="59" t="s">
        <v>35</v>
      </c>
      <c r="G161" s="59" t="s">
        <v>35</v>
      </c>
      <c r="H161" s="59" t="s">
        <v>35</v>
      </c>
      <c r="I161" s="60"/>
      <c r="J161" s="59" t="s">
        <v>35</v>
      </c>
      <c r="K161" s="63"/>
      <c r="L161" s="72" t="str">
        <f t="shared" si="24"/>
        <v>$</v>
      </c>
      <c r="M161" s="72" t="str">
        <f t="shared" si="24"/>
        <v>$</v>
      </c>
      <c r="N161" s="72" t="str">
        <f t="shared" si="24"/>
        <v>$</v>
      </c>
      <c r="O161" s="73"/>
      <c r="P161" s="72" t="str">
        <f t="shared" si="25"/>
        <v>$</v>
      </c>
      <c r="Q161" s="51"/>
      <c r="R161" s="72" t="str">
        <f t="shared" si="18"/>
        <v>$</v>
      </c>
    </row>
    <row r="162" spans="1:18" ht="24.9" customHeight="1" x14ac:dyDescent="0.25">
      <c r="A162" s="5">
        <f>IF(C162&lt;&gt;"",MAX($A$87:A161)+1,"")</f>
        <v>53</v>
      </c>
      <c r="B162" s="43"/>
      <c r="C162" s="7" t="s">
        <v>82</v>
      </c>
      <c r="D162" s="7" t="s">
        <v>84</v>
      </c>
      <c r="E162" s="58"/>
      <c r="F162" s="59" t="s">
        <v>35</v>
      </c>
      <c r="G162" s="59" t="s">
        <v>35</v>
      </c>
      <c r="H162" s="59" t="s">
        <v>35</v>
      </c>
      <c r="I162" s="60"/>
      <c r="J162" s="59" t="s">
        <v>35</v>
      </c>
      <c r="K162" s="63"/>
      <c r="L162" s="72" t="str">
        <f t="shared" si="24"/>
        <v>$</v>
      </c>
      <c r="M162" s="72" t="str">
        <f t="shared" si="24"/>
        <v>$</v>
      </c>
      <c r="N162" s="72" t="str">
        <f t="shared" si="24"/>
        <v>$</v>
      </c>
      <c r="O162" s="73"/>
      <c r="P162" s="72" t="str">
        <f t="shared" si="25"/>
        <v>$</v>
      </c>
      <c r="Q162" s="51"/>
      <c r="R162" s="72" t="str">
        <f t="shared" si="18"/>
        <v>$</v>
      </c>
    </row>
    <row r="163" spans="1:18" ht="24.9" customHeight="1" x14ac:dyDescent="0.25">
      <c r="A163" s="5">
        <f>IF(C163&lt;&gt;"",MAX($A$87:A162)+1,"")</f>
        <v>54</v>
      </c>
      <c r="B163" s="43"/>
      <c r="C163" s="7" t="s">
        <v>82</v>
      </c>
      <c r="D163" s="7" t="s">
        <v>85</v>
      </c>
      <c r="E163" s="58"/>
      <c r="F163" s="59" t="s">
        <v>35</v>
      </c>
      <c r="G163" s="59" t="s">
        <v>35</v>
      </c>
      <c r="H163" s="59" t="s">
        <v>35</v>
      </c>
      <c r="I163" s="60"/>
      <c r="J163" s="59" t="s">
        <v>35</v>
      </c>
      <c r="K163" s="63"/>
      <c r="L163" s="72" t="str">
        <f t="shared" si="24"/>
        <v>$</v>
      </c>
      <c r="M163" s="72" t="str">
        <f t="shared" si="24"/>
        <v>$</v>
      </c>
      <c r="N163" s="72" t="str">
        <f t="shared" si="24"/>
        <v>$</v>
      </c>
      <c r="O163" s="73"/>
      <c r="P163" s="72" t="str">
        <f t="shared" si="25"/>
        <v>$</v>
      </c>
      <c r="Q163" s="51"/>
      <c r="R163" s="72" t="str">
        <f t="shared" si="18"/>
        <v>$</v>
      </c>
    </row>
    <row r="164" spans="1:18" ht="24.9" customHeight="1" x14ac:dyDescent="0.25">
      <c r="A164" s="5">
        <f>IF(C164&lt;&gt;"",MAX($A$87:A163)+1,"")</f>
        <v>55</v>
      </c>
      <c r="B164" s="43"/>
      <c r="C164" s="7" t="s">
        <v>82</v>
      </c>
      <c r="D164" s="7" t="s">
        <v>76</v>
      </c>
      <c r="E164" s="58"/>
      <c r="F164" s="59" t="s">
        <v>35</v>
      </c>
      <c r="G164" s="59" t="s">
        <v>35</v>
      </c>
      <c r="H164" s="59" t="s">
        <v>35</v>
      </c>
      <c r="I164" s="60"/>
      <c r="J164" s="59" t="s">
        <v>35</v>
      </c>
      <c r="K164" s="63"/>
      <c r="L164" s="72" t="str">
        <f t="shared" si="24"/>
        <v>$</v>
      </c>
      <c r="M164" s="72" t="str">
        <f t="shared" si="24"/>
        <v>$</v>
      </c>
      <c r="N164" s="72" t="str">
        <f t="shared" si="24"/>
        <v>$</v>
      </c>
      <c r="O164" s="73"/>
      <c r="P164" s="72" t="str">
        <f t="shared" si="25"/>
        <v>$</v>
      </c>
      <c r="Q164" s="51"/>
      <c r="R164" s="72" t="str">
        <f t="shared" si="18"/>
        <v>$</v>
      </c>
    </row>
    <row r="165" spans="1:18" ht="24.9" customHeight="1" x14ac:dyDescent="0.25">
      <c r="A165" s="5">
        <f>IF(C165&lt;&gt;"",MAX($A$87:A164)+1,"")</f>
        <v>56</v>
      </c>
      <c r="B165" s="43"/>
      <c r="C165" s="7" t="s">
        <v>82</v>
      </c>
      <c r="D165" s="7" t="s">
        <v>86</v>
      </c>
      <c r="E165" s="58"/>
      <c r="F165" s="59" t="s">
        <v>35</v>
      </c>
      <c r="G165" s="59" t="s">
        <v>35</v>
      </c>
      <c r="H165" s="59" t="s">
        <v>35</v>
      </c>
      <c r="I165" s="60"/>
      <c r="J165" s="59" t="s">
        <v>35</v>
      </c>
      <c r="K165" s="63"/>
      <c r="L165" s="72" t="str">
        <f t="shared" si="24"/>
        <v>$</v>
      </c>
      <c r="M165" s="72" t="str">
        <f t="shared" si="24"/>
        <v>$</v>
      </c>
      <c r="N165" s="72" t="str">
        <f t="shared" si="24"/>
        <v>$</v>
      </c>
      <c r="O165" s="73"/>
      <c r="P165" s="72" t="str">
        <f t="shared" si="25"/>
        <v>$</v>
      </c>
      <c r="Q165" s="51"/>
      <c r="R165" s="72" t="str">
        <f t="shared" si="18"/>
        <v>$</v>
      </c>
    </row>
    <row r="166" spans="1:18" ht="24.9" customHeight="1" x14ac:dyDescent="0.25">
      <c r="A166" s="5" t="str">
        <f>IF(C166&lt;&gt;"",MAX($A$87:A165)+1,"")</f>
        <v/>
      </c>
      <c r="B166" s="43"/>
      <c r="C166" s="7"/>
      <c r="D166" s="7"/>
      <c r="E166" s="58"/>
      <c r="F166" s="65"/>
      <c r="G166" s="65"/>
      <c r="H166" s="65"/>
      <c r="I166" s="65"/>
      <c r="J166" s="65"/>
      <c r="K166" s="66"/>
      <c r="L166" s="72"/>
      <c r="M166" s="72"/>
      <c r="N166" s="72"/>
      <c r="O166" s="72"/>
      <c r="P166" s="72"/>
      <c r="Q166" s="78"/>
      <c r="R166" s="72" t="str">
        <f t="shared" si="18"/>
        <v/>
      </c>
    </row>
    <row r="167" spans="1:18" ht="24.9" customHeight="1" x14ac:dyDescent="0.25">
      <c r="A167" s="5">
        <f>IF(C167&lt;&gt;"",MAX($A$87:A166)+1,"")</f>
        <v>57</v>
      </c>
      <c r="B167" s="43"/>
      <c r="C167" s="7" t="s">
        <v>89</v>
      </c>
      <c r="D167" s="7" t="s">
        <v>54</v>
      </c>
      <c r="E167" s="58"/>
      <c r="F167" s="59" t="s">
        <v>35</v>
      </c>
      <c r="G167" s="59" t="s">
        <v>35</v>
      </c>
      <c r="H167" s="59" t="s">
        <v>35</v>
      </c>
      <c r="I167" s="60"/>
      <c r="J167" s="59" t="s">
        <v>35</v>
      </c>
      <c r="K167" s="63"/>
      <c r="L167" s="72" t="str">
        <f t="shared" ref="L167:N171" si="26">IFERROR(F167*L$10,"$")</f>
        <v>$</v>
      </c>
      <c r="M167" s="72" t="str">
        <f t="shared" si="26"/>
        <v>$</v>
      </c>
      <c r="N167" s="72" t="str">
        <f t="shared" si="26"/>
        <v>$</v>
      </c>
      <c r="O167" s="73"/>
      <c r="P167" s="72" t="str">
        <f>IFERROR(J167*P$10,"$")</f>
        <v>$</v>
      </c>
      <c r="Q167" s="51"/>
      <c r="R167" s="72" t="str">
        <f t="shared" si="18"/>
        <v>$</v>
      </c>
    </row>
    <row r="168" spans="1:18" ht="24.9" customHeight="1" x14ac:dyDescent="0.25">
      <c r="A168" s="5">
        <f>IF(C168&lt;&gt;"",MAX($A$87:A167)+1,"")</f>
        <v>58</v>
      </c>
      <c r="B168" s="43"/>
      <c r="C168" s="7" t="s">
        <v>89</v>
      </c>
      <c r="D168" s="7" t="s">
        <v>57</v>
      </c>
      <c r="E168" s="58"/>
      <c r="F168" s="59" t="s">
        <v>35</v>
      </c>
      <c r="G168" s="59" t="s">
        <v>35</v>
      </c>
      <c r="H168" s="59" t="s">
        <v>35</v>
      </c>
      <c r="I168" s="60"/>
      <c r="J168" s="59" t="s">
        <v>35</v>
      </c>
      <c r="K168" s="63"/>
      <c r="L168" s="72" t="str">
        <f t="shared" si="26"/>
        <v>$</v>
      </c>
      <c r="M168" s="72" t="str">
        <f t="shared" si="26"/>
        <v>$</v>
      </c>
      <c r="N168" s="72" t="str">
        <f t="shared" si="26"/>
        <v>$</v>
      </c>
      <c r="O168" s="73"/>
      <c r="P168" s="72" t="str">
        <f>IFERROR(J168*P$10,"$")</f>
        <v>$</v>
      </c>
      <c r="Q168" s="51"/>
      <c r="R168" s="72" t="str">
        <f t="shared" si="18"/>
        <v>$</v>
      </c>
    </row>
    <row r="169" spans="1:18" ht="24.9" customHeight="1" x14ac:dyDescent="0.25">
      <c r="A169" s="5">
        <f>IF(C169&lt;&gt;"",MAX($A$87:A168)+1,"")</f>
        <v>59</v>
      </c>
      <c r="B169" s="43"/>
      <c r="C169" s="7" t="s">
        <v>89</v>
      </c>
      <c r="D169" s="7" t="s">
        <v>90</v>
      </c>
      <c r="E169" s="58"/>
      <c r="F169" s="59" t="s">
        <v>35</v>
      </c>
      <c r="G169" s="59" t="s">
        <v>35</v>
      </c>
      <c r="H169" s="59" t="s">
        <v>35</v>
      </c>
      <c r="I169" s="60"/>
      <c r="J169" s="59" t="s">
        <v>35</v>
      </c>
      <c r="K169" s="63"/>
      <c r="L169" s="72" t="str">
        <f t="shared" si="26"/>
        <v>$</v>
      </c>
      <c r="M169" s="72" t="str">
        <f t="shared" si="26"/>
        <v>$</v>
      </c>
      <c r="N169" s="72" t="str">
        <f t="shared" si="26"/>
        <v>$</v>
      </c>
      <c r="O169" s="73"/>
      <c r="P169" s="72" t="str">
        <f>IFERROR(J169*P$10,"$")</f>
        <v>$</v>
      </c>
      <c r="Q169" s="51"/>
      <c r="R169" s="72" t="str">
        <f t="shared" si="18"/>
        <v>$</v>
      </c>
    </row>
    <row r="170" spans="1:18" ht="24.9" customHeight="1" x14ac:dyDescent="0.25">
      <c r="A170" s="5">
        <f>IF(C170&lt;&gt;"",MAX($A$87:A169)+1,"")</f>
        <v>60</v>
      </c>
      <c r="B170" s="43"/>
      <c r="C170" s="7" t="s">
        <v>89</v>
      </c>
      <c r="D170" s="7" t="s">
        <v>222</v>
      </c>
      <c r="E170" s="58"/>
      <c r="F170" s="59" t="s">
        <v>35</v>
      </c>
      <c r="G170" s="59" t="s">
        <v>35</v>
      </c>
      <c r="H170" s="59" t="s">
        <v>35</v>
      </c>
      <c r="I170" s="60"/>
      <c r="J170" s="59" t="s">
        <v>35</v>
      </c>
      <c r="K170" s="63"/>
      <c r="L170" s="72" t="str">
        <f t="shared" ref="L170" si="27">IFERROR(F170*L$10,"$")</f>
        <v>$</v>
      </c>
      <c r="M170" s="72" t="str">
        <f t="shared" ref="M170" si="28">IFERROR(G170*M$10,"$")</f>
        <v>$</v>
      </c>
      <c r="N170" s="72" t="str">
        <f t="shared" ref="N170" si="29">IFERROR(H170*N$10,"$")</f>
        <v>$</v>
      </c>
      <c r="O170" s="73"/>
      <c r="P170" s="72" t="str">
        <f>IFERROR(J170*P$10,"$")</f>
        <v>$</v>
      </c>
      <c r="Q170" s="51"/>
      <c r="R170" s="72" t="str">
        <f t="shared" ref="R170" si="30">IF(ISBLANK(L170),"",IF(SUM(L170:Q170)=0,"$",SUM(L170:Q170)))</f>
        <v>$</v>
      </c>
    </row>
    <row r="171" spans="1:18" ht="24.9" customHeight="1" x14ac:dyDescent="0.25">
      <c r="A171" s="5">
        <f>IF(C171&lt;&gt;"",MAX($A$87:A170)+1,"")</f>
        <v>61</v>
      </c>
      <c r="B171" s="43"/>
      <c r="C171" s="7" t="s">
        <v>89</v>
      </c>
      <c r="D171" s="7" t="s">
        <v>91</v>
      </c>
      <c r="E171" s="58"/>
      <c r="F171" s="59" t="s">
        <v>35</v>
      </c>
      <c r="G171" s="59" t="s">
        <v>35</v>
      </c>
      <c r="H171" s="59" t="s">
        <v>35</v>
      </c>
      <c r="I171" s="60"/>
      <c r="J171" s="59" t="s">
        <v>35</v>
      </c>
      <c r="K171" s="63"/>
      <c r="L171" s="72" t="str">
        <f t="shared" si="26"/>
        <v>$</v>
      </c>
      <c r="M171" s="72" t="str">
        <f t="shared" si="26"/>
        <v>$</v>
      </c>
      <c r="N171" s="72" t="str">
        <f t="shared" si="26"/>
        <v>$</v>
      </c>
      <c r="O171" s="73"/>
      <c r="P171" s="72" t="str">
        <f>IFERROR(J171*P$10,"$")</f>
        <v>$</v>
      </c>
      <c r="Q171" s="51"/>
      <c r="R171" s="72" t="str">
        <f t="shared" si="18"/>
        <v>$</v>
      </c>
    </row>
    <row r="172" spans="1:18" ht="24.9" customHeight="1" x14ac:dyDescent="0.25">
      <c r="A172" s="5" t="str">
        <f>IF(C172&lt;&gt;"",MAX($A$87:A171)+1,"")</f>
        <v/>
      </c>
      <c r="B172" s="43"/>
      <c r="C172" s="7"/>
      <c r="D172" s="7"/>
      <c r="E172" s="58"/>
      <c r="F172" s="65"/>
      <c r="G172" s="65"/>
      <c r="H172" s="65"/>
      <c r="I172" s="65"/>
      <c r="J172" s="65"/>
      <c r="K172" s="66"/>
      <c r="L172" s="72"/>
      <c r="M172" s="72"/>
      <c r="N172" s="72"/>
      <c r="O172" s="72"/>
      <c r="P172" s="72"/>
      <c r="Q172" s="78"/>
      <c r="R172" s="72" t="str">
        <f t="shared" si="18"/>
        <v/>
      </c>
    </row>
    <row r="173" spans="1:18" ht="24.9" customHeight="1" x14ac:dyDescent="0.25">
      <c r="A173" s="5">
        <f>IF(C173&lt;&gt;"",MAX($A$87:A172)+1,"")</f>
        <v>62</v>
      </c>
      <c r="B173" s="43"/>
      <c r="C173" s="7" t="s">
        <v>96</v>
      </c>
      <c r="D173" s="7" t="s">
        <v>97</v>
      </c>
      <c r="E173" s="58"/>
      <c r="F173" s="59" t="s">
        <v>35</v>
      </c>
      <c r="G173" s="59" t="s">
        <v>35</v>
      </c>
      <c r="H173" s="59" t="s">
        <v>35</v>
      </c>
      <c r="I173" s="60"/>
      <c r="J173" s="59" t="s">
        <v>35</v>
      </c>
      <c r="K173" s="63"/>
      <c r="L173" s="72" t="str">
        <f>IFERROR(F173*L$10,"$")</f>
        <v>$</v>
      </c>
      <c r="M173" s="72" t="str">
        <f>IFERROR(G173*M$10,"$")</f>
        <v>$</v>
      </c>
      <c r="N173" s="72" t="str">
        <f>IFERROR(H173*N$10,"$")</f>
        <v>$</v>
      </c>
      <c r="O173" s="73"/>
      <c r="P173" s="72" t="str">
        <f>IFERROR(J173*P$10,"$")</f>
        <v>$</v>
      </c>
      <c r="Q173" s="51"/>
      <c r="R173" s="72" t="str">
        <f t="shared" si="18"/>
        <v>$</v>
      </c>
    </row>
    <row r="174" spans="1:18" ht="24.9" customHeight="1" x14ac:dyDescent="0.25">
      <c r="A174" s="5" t="str">
        <f>IF(C174&lt;&gt;"",MAX($A$87:A173)+1,"")</f>
        <v/>
      </c>
      <c r="B174" s="43"/>
      <c r="C174" s="7"/>
      <c r="D174" s="7"/>
      <c r="E174" s="58"/>
      <c r="F174" s="65"/>
      <c r="G174" s="65"/>
      <c r="H174" s="65"/>
      <c r="I174" s="65"/>
      <c r="J174" s="65"/>
      <c r="K174" s="66"/>
      <c r="L174" s="72"/>
      <c r="M174" s="72"/>
      <c r="N174" s="72"/>
      <c r="O174" s="72"/>
      <c r="P174" s="72"/>
      <c r="Q174" s="78"/>
      <c r="R174" s="72" t="str">
        <f t="shared" si="18"/>
        <v/>
      </c>
    </row>
    <row r="175" spans="1:18" ht="24.9" customHeight="1" x14ac:dyDescent="0.25">
      <c r="A175" s="5">
        <f>IF(C175&lt;&gt;"",MAX($A$87:A174)+1,"")</f>
        <v>63</v>
      </c>
      <c r="B175" s="43"/>
      <c r="C175" s="7" t="s">
        <v>100</v>
      </c>
      <c r="D175" s="7" t="s">
        <v>101</v>
      </c>
      <c r="E175" s="58"/>
      <c r="F175" s="59" t="s">
        <v>35</v>
      </c>
      <c r="G175" s="59" t="s">
        <v>35</v>
      </c>
      <c r="H175" s="59" t="s">
        <v>35</v>
      </c>
      <c r="I175" s="60"/>
      <c r="J175" s="59" t="s">
        <v>35</v>
      </c>
      <c r="K175" s="63"/>
      <c r="L175" s="72" t="str">
        <f t="shared" ref="L175:N176" si="31">IFERROR(F175*L$10,"$")</f>
        <v>$</v>
      </c>
      <c r="M175" s="72" t="str">
        <f t="shared" si="31"/>
        <v>$</v>
      </c>
      <c r="N175" s="72" t="str">
        <f t="shared" si="31"/>
        <v>$</v>
      </c>
      <c r="O175" s="73"/>
      <c r="P175" s="72" t="str">
        <f>IFERROR(J175*P$10,"$")</f>
        <v>$</v>
      </c>
      <c r="Q175" s="51"/>
      <c r="R175" s="72" t="str">
        <f t="shared" si="18"/>
        <v>$</v>
      </c>
    </row>
    <row r="176" spans="1:18" ht="24.9" customHeight="1" x14ac:dyDescent="0.25">
      <c r="A176" s="5">
        <f>IF(C176&lt;&gt;"",MAX($A$87:A175)+1,"")</f>
        <v>64</v>
      </c>
      <c r="B176" s="43"/>
      <c r="C176" s="7" t="s">
        <v>100</v>
      </c>
      <c r="D176" s="7" t="s">
        <v>102</v>
      </c>
      <c r="E176" s="58"/>
      <c r="F176" s="59" t="s">
        <v>35</v>
      </c>
      <c r="G176" s="59" t="s">
        <v>35</v>
      </c>
      <c r="H176" s="59" t="s">
        <v>35</v>
      </c>
      <c r="I176" s="60"/>
      <c r="J176" s="59" t="s">
        <v>35</v>
      </c>
      <c r="K176" s="63"/>
      <c r="L176" s="72" t="str">
        <f t="shared" si="31"/>
        <v>$</v>
      </c>
      <c r="M176" s="72" t="str">
        <f t="shared" si="31"/>
        <v>$</v>
      </c>
      <c r="N176" s="72" t="str">
        <f t="shared" si="31"/>
        <v>$</v>
      </c>
      <c r="O176" s="73"/>
      <c r="P176" s="72" t="str">
        <f>IFERROR(J176*P$10,"$")</f>
        <v>$</v>
      </c>
      <c r="Q176" s="51"/>
      <c r="R176" s="72" t="str">
        <f t="shared" si="18"/>
        <v>$</v>
      </c>
    </row>
    <row r="177" spans="1:18" ht="24.9" customHeight="1" x14ac:dyDescent="0.25">
      <c r="A177" s="5" t="str">
        <f>IF(C177&lt;&gt;"",MAX($A$87:A176)+1,"")</f>
        <v/>
      </c>
      <c r="B177" s="43"/>
      <c r="C177" s="7"/>
      <c r="D177" s="7"/>
      <c r="E177" s="58"/>
      <c r="F177" s="65"/>
      <c r="G177" s="65"/>
      <c r="H177" s="65"/>
      <c r="I177" s="65"/>
      <c r="J177" s="65"/>
      <c r="K177" s="66"/>
      <c r="L177" s="72"/>
      <c r="M177" s="72"/>
      <c r="N177" s="72"/>
      <c r="O177" s="72"/>
      <c r="P177" s="72"/>
      <c r="Q177" s="78"/>
      <c r="R177" s="72" t="str">
        <f t="shared" si="18"/>
        <v/>
      </c>
    </row>
    <row r="178" spans="1:18" ht="24.9" customHeight="1" x14ac:dyDescent="0.25">
      <c r="A178" s="5">
        <f>IF(C178&lt;&gt;"",MAX($A$87:A177)+1,"")</f>
        <v>65</v>
      </c>
      <c r="B178" s="43"/>
      <c r="C178" s="7" t="s">
        <v>104</v>
      </c>
      <c r="D178" s="7" t="s">
        <v>60</v>
      </c>
      <c r="E178" s="58"/>
      <c r="F178" s="59" t="s">
        <v>35</v>
      </c>
      <c r="G178" s="59" t="s">
        <v>35</v>
      </c>
      <c r="H178" s="59" t="s">
        <v>35</v>
      </c>
      <c r="I178" s="60"/>
      <c r="J178" s="59" t="s">
        <v>35</v>
      </c>
      <c r="K178" s="63"/>
      <c r="L178" s="72" t="str">
        <f t="shared" ref="L178:N179" si="32">IFERROR(F178*L$10,"$")</f>
        <v>$</v>
      </c>
      <c r="M178" s="72" t="str">
        <f t="shared" si="32"/>
        <v>$</v>
      </c>
      <c r="N178" s="72" t="str">
        <f t="shared" si="32"/>
        <v>$</v>
      </c>
      <c r="O178" s="73"/>
      <c r="P178" s="72" t="str">
        <f>IFERROR(J178*P$10,"$")</f>
        <v>$</v>
      </c>
      <c r="Q178" s="51"/>
      <c r="R178" s="72" t="str">
        <f t="shared" si="18"/>
        <v>$</v>
      </c>
    </row>
    <row r="179" spans="1:18" ht="24.9" customHeight="1" x14ac:dyDescent="0.25">
      <c r="A179" s="5">
        <f>IF(C179&lt;&gt;"",MAX($A$87:A178)+1,"")</f>
        <v>66</v>
      </c>
      <c r="B179" s="43"/>
      <c r="C179" s="7" t="s">
        <v>104</v>
      </c>
      <c r="D179" s="7" t="s">
        <v>105</v>
      </c>
      <c r="E179" s="58"/>
      <c r="F179" s="59" t="s">
        <v>35</v>
      </c>
      <c r="G179" s="59" t="s">
        <v>35</v>
      </c>
      <c r="H179" s="59" t="s">
        <v>35</v>
      </c>
      <c r="I179" s="60"/>
      <c r="J179" s="59" t="s">
        <v>35</v>
      </c>
      <c r="K179" s="63"/>
      <c r="L179" s="72" t="str">
        <f t="shared" si="32"/>
        <v>$</v>
      </c>
      <c r="M179" s="72" t="str">
        <f t="shared" si="32"/>
        <v>$</v>
      </c>
      <c r="N179" s="72" t="str">
        <f t="shared" si="32"/>
        <v>$</v>
      </c>
      <c r="O179" s="73"/>
      <c r="P179" s="72" t="str">
        <f>IFERROR(J179*P$10,"$")</f>
        <v>$</v>
      </c>
      <c r="Q179" s="51"/>
      <c r="R179" s="72" t="str">
        <f t="shared" si="18"/>
        <v>$</v>
      </c>
    </row>
    <row r="180" spans="1:18" ht="24.9" customHeight="1" x14ac:dyDescent="0.25">
      <c r="A180" s="5"/>
      <c r="B180" s="43"/>
      <c r="C180" s="7"/>
      <c r="D180" s="7"/>
      <c r="E180" s="58"/>
      <c r="F180" s="59"/>
      <c r="G180" s="59"/>
      <c r="H180" s="59"/>
      <c r="I180" s="12"/>
      <c r="J180" s="59"/>
      <c r="K180" s="104"/>
      <c r="L180" s="72"/>
      <c r="M180" s="72"/>
      <c r="N180" s="72"/>
      <c r="O180" s="69"/>
      <c r="P180" s="72"/>
      <c r="Q180" s="78"/>
      <c r="R180" s="72"/>
    </row>
    <row r="181" spans="1:18" ht="31.5" customHeight="1" x14ac:dyDescent="0.25">
      <c r="A181" s="5"/>
      <c r="B181" s="43"/>
      <c r="C181" s="7"/>
      <c r="D181" s="7"/>
      <c r="E181" s="58"/>
      <c r="F181" s="59"/>
      <c r="G181" s="59"/>
      <c r="H181" s="59"/>
      <c r="I181" s="12"/>
      <c r="J181" s="59"/>
      <c r="K181" s="104"/>
      <c r="L181" s="107" t="s">
        <v>254</v>
      </c>
      <c r="M181" s="108"/>
      <c r="N181" s="108"/>
      <c r="O181" s="108"/>
      <c r="P181" s="108"/>
      <c r="Q181" s="78"/>
      <c r="R181" s="72"/>
    </row>
    <row r="182" spans="1:18" ht="17.25" customHeight="1" x14ac:dyDescent="0.25">
      <c r="A182" s="5" t="str">
        <f>IF(C182&lt;&gt;"",MAX($A$87:A179)+1,"")</f>
        <v/>
      </c>
      <c r="B182" s="43"/>
      <c r="C182" s="7"/>
      <c r="D182" s="7"/>
      <c r="E182" s="58"/>
      <c r="F182" s="65"/>
      <c r="G182" s="65"/>
      <c r="H182" s="65"/>
      <c r="I182" s="65"/>
      <c r="J182" s="65"/>
      <c r="K182" s="66"/>
      <c r="L182" s="105" t="s">
        <v>251</v>
      </c>
      <c r="M182" s="105" t="s">
        <v>252</v>
      </c>
      <c r="N182" s="105" t="s">
        <v>253</v>
      </c>
      <c r="O182" s="106"/>
      <c r="P182" s="105" t="s">
        <v>28</v>
      </c>
      <c r="Q182" s="78"/>
      <c r="R182" s="72"/>
    </row>
    <row r="183" spans="1:18" ht="24.9" customHeight="1" x14ac:dyDescent="0.25">
      <c r="A183" s="5">
        <f>IF(C183&lt;&gt;"",MAX($A$87:A182)+1,"")</f>
        <v>67</v>
      </c>
      <c r="B183" s="43"/>
      <c r="C183" s="7" t="s">
        <v>201</v>
      </c>
      <c r="D183" s="7" t="s">
        <v>221</v>
      </c>
      <c r="E183" s="58"/>
      <c r="F183" s="59" t="s">
        <v>35</v>
      </c>
      <c r="G183" s="59" t="s">
        <v>35</v>
      </c>
      <c r="H183" s="59" t="s">
        <v>35</v>
      </c>
      <c r="I183" s="60"/>
      <c r="J183" s="59" t="s">
        <v>35</v>
      </c>
      <c r="K183" s="63"/>
      <c r="L183" s="72" t="str">
        <f>IFERROR(F183*L$11,"$")</f>
        <v>$</v>
      </c>
      <c r="M183" s="72" t="str">
        <f>IFERROR(G183*M$11,"$")</f>
        <v>$</v>
      </c>
      <c r="N183" s="72" t="str">
        <f>IFERROR(H183*N$11,"$")</f>
        <v>$</v>
      </c>
      <c r="O183" s="73"/>
      <c r="P183" s="72" t="str">
        <f>IFERROR(J183*P$11,"$")</f>
        <v>$</v>
      </c>
      <c r="Q183" s="51"/>
      <c r="R183" s="72" t="str">
        <f>IF(ISBLANK(L183),"",IF(SUM(L183:Q183)=0,"$",SUM(L183:Q183)))</f>
        <v>$</v>
      </c>
    </row>
    <row r="184" spans="1:18" ht="24.9" customHeight="1" x14ac:dyDescent="0.25">
      <c r="A184" s="5" t="str">
        <f>IF(C184&lt;&gt;"",MAX($A$87:A183)+1,"")</f>
        <v/>
      </c>
      <c r="B184" s="43"/>
      <c r="C184" s="7"/>
      <c r="D184" s="7"/>
      <c r="E184" s="58"/>
      <c r="F184" s="59"/>
      <c r="G184" s="59"/>
      <c r="H184" s="59"/>
      <c r="I184" s="12"/>
      <c r="J184" s="12"/>
      <c r="K184" s="59"/>
      <c r="L184" s="72"/>
      <c r="M184" s="72"/>
      <c r="N184" s="72"/>
      <c r="O184" s="69"/>
      <c r="P184" s="69"/>
      <c r="Q184" s="77"/>
      <c r="R184" s="72"/>
    </row>
    <row r="185" spans="1:18" ht="24.9" customHeight="1" x14ac:dyDescent="0.25">
      <c r="A185" s="5">
        <f>IF(C185&lt;&gt;"",MAX($A$87:A184)+1,"")</f>
        <v>68</v>
      </c>
      <c r="B185" s="43"/>
      <c r="C185" s="7" t="s">
        <v>53</v>
      </c>
      <c r="D185" s="7" t="s">
        <v>54</v>
      </c>
      <c r="E185" s="58"/>
      <c r="F185" s="59" t="s">
        <v>35</v>
      </c>
      <c r="G185" s="59" t="s">
        <v>35</v>
      </c>
      <c r="H185" s="59" t="s">
        <v>35</v>
      </c>
      <c r="I185" s="60"/>
      <c r="J185" s="59" t="s">
        <v>35</v>
      </c>
      <c r="K185" s="63"/>
      <c r="L185" s="72" t="str">
        <f t="shared" ref="L185:N186" si="33">IFERROR(F185*L$10,"$")</f>
        <v>$</v>
      </c>
      <c r="M185" s="72" t="str">
        <f t="shared" si="33"/>
        <v>$</v>
      </c>
      <c r="N185" s="72" t="str">
        <f t="shared" si="33"/>
        <v>$</v>
      </c>
      <c r="O185" s="73"/>
      <c r="P185" s="72" t="str">
        <f>IFERROR(J185*P$10,"$")</f>
        <v>$</v>
      </c>
      <c r="Q185" s="51"/>
      <c r="R185" s="72" t="str">
        <f t="shared" ref="R185:R221" si="34">IF(ISBLANK(L185),"",IF(SUM(L185:Q185)=0,"$",SUM(L185:Q185)))</f>
        <v>$</v>
      </c>
    </row>
    <row r="186" spans="1:18" ht="24.9" customHeight="1" x14ac:dyDescent="0.25">
      <c r="A186" s="5">
        <f>IF(C186&lt;&gt;"",MAX($A$87:A185)+1,"")</f>
        <v>69</v>
      </c>
      <c r="B186" s="43"/>
      <c r="C186" s="7" t="s">
        <v>53</v>
      </c>
      <c r="D186" s="7" t="s">
        <v>55</v>
      </c>
      <c r="E186" s="58"/>
      <c r="F186" s="59" t="s">
        <v>35</v>
      </c>
      <c r="G186" s="59" t="s">
        <v>35</v>
      </c>
      <c r="H186" s="59" t="s">
        <v>35</v>
      </c>
      <c r="I186" s="60"/>
      <c r="J186" s="59" t="s">
        <v>35</v>
      </c>
      <c r="K186" s="63"/>
      <c r="L186" s="72" t="str">
        <f t="shared" si="33"/>
        <v>$</v>
      </c>
      <c r="M186" s="72" t="str">
        <f t="shared" si="33"/>
        <v>$</v>
      </c>
      <c r="N186" s="72" t="str">
        <f t="shared" si="33"/>
        <v>$</v>
      </c>
      <c r="O186" s="73"/>
      <c r="P186" s="72" t="str">
        <f>IFERROR(J186*P$10,"$")</f>
        <v>$</v>
      </c>
      <c r="Q186" s="51"/>
      <c r="R186" s="72" t="str">
        <f t="shared" si="34"/>
        <v>$</v>
      </c>
    </row>
    <row r="187" spans="1:18" ht="24.9" customHeight="1" x14ac:dyDescent="0.25">
      <c r="A187" s="5" t="str">
        <f>IF(C187&lt;&gt;"",MAX($A$87:A186)+1,"")</f>
        <v/>
      </c>
      <c r="B187" s="43"/>
      <c r="C187" s="7"/>
      <c r="D187" s="7"/>
      <c r="E187" s="58"/>
      <c r="F187" s="65"/>
      <c r="G187" s="65"/>
      <c r="H187" s="65"/>
      <c r="I187" s="65"/>
      <c r="J187" s="65"/>
      <c r="K187" s="66"/>
      <c r="L187" s="72"/>
      <c r="M187" s="72"/>
      <c r="N187" s="72"/>
      <c r="O187" s="72"/>
      <c r="P187" s="72"/>
      <c r="Q187" s="78"/>
      <c r="R187" s="72" t="str">
        <f t="shared" si="34"/>
        <v/>
      </c>
    </row>
    <row r="188" spans="1:18" ht="24.9" customHeight="1" x14ac:dyDescent="0.25">
      <c r="A188" s="5">
        <f>IF(C188&lt;&gt;"",MAX($A$87:A187)+1,"")</f>
        <v>70</v>
      </c>
      <c r="B188" s="43"/>
      <c r="C188" s="7" t="s">
        <v>58</v>
      </c>
      <c r="D188" s="7" t="s">
        <v>55</v>
      </c>
      <c r="E188" s="58"/>
      <c r="F188" s="59" t="s">
        <v>35</v>
      </c>
      <c r="G188" s="59" t="s">
        <v>35</v>
      </c>
      <c r="H188" s="59" t="s">
        <v>35</v>
      </c>
      <c r="I188" s="60"/>
      <c r="J188" s="59" t="s">
        <v>35</v>
      </c>
      <c r="K188" s="63"/>
      <c r="L188" s="72" t="str">
        <f>IFERROR(F188*L$10,"$")</f>
        <v>$</v>
      </c>
      <c r="M188" s="72" t="str">
        <f>IFERROR(G188*M$10,"$")</f>
        <v>$</v>
      </c>
      <c r="N188" s="72" t="str">
        <f>IFERROR(H188*N$10,"$")</f>
        <v>$</v>
      </c>
      <c r="O188" s="73"/>
      <c r="P188" s="72" t="str">
        <f>IFERROR(J188*P$10,"$")</f>
        <v>$</v>
      </c>
      <c r="Q188" s="51"/>
      <c r="R188" s="72" t="str">
        <f t="shared" si="34"/>
        <v>$</v>
      </c>
    </row>
    <row r="189" spans="1:18" ht="24.9" customHeight="1" x14ac:dyDescent="0.25">
      <c r="A189" s="5" t="str">
        <f>IF(C189&lt;&gt;"",MAX($A$87:A188)+1,"")</f>
        <v/>
      </c>
      <c r="B189" s="43"/>
      <c r="C189" s="7"/>
      <c r="D189" s="7"/>
      <c r="E189" s="58"/>
      <c r="F189" s="65"/>
      <c r="G189" s="65"/>
      <c r="H189" s="65"/>
      <c r="I189" s="65"/>
      <c r="J189" s="65"/>
      <c r="K189" s="66"/>
      <c r="L189" s="72"/>
      <c r="M189" s="72"/>
      <c r="N189" s="72"/>
      <c r="O189" s="72"/>
      <c r="P189" s="72"/>
      <c r="Q189" s="78"/>
      <c r="R189" s="72" t="str">
        <f t="shared" si="34"/>
        <v/>
      </c>
    </row>
    <row r="190" spans="1:18" ht="24.9" customHeight="1" x14ac:dyDescent="0.25">
      <c r="A190" s="5">
        <f>IF(C190&lt;&gt;"",MAX($A$87:A189)+1,"")</f>
        <v>71</v>
      </c>
      <c r="B190" s="43"/>
      <c r="C190" s="7" t="s">
        <v>62</v>
      </c>
      <c r="D190" s="7" t="s">
        <v>63</v>
      </c>
      <c r="E190" s="58"/>
      <c r="F190" s="59" t="s">
        <v>35</v>
      </c>
      <c r="G190" s="59" t="s">
        <v>35</v>
      </c>
      <c r="H190" s="59" t="s">
        <v>35</v>
      </c>
      <c r="I190" s="60"/>
      <c r="J190" s="59" t="s">
        <v>35</v>
      </c>
      <c r="K190" s="63"/>
      <c r="L190" s="72" t="str">
        <f>IFERROR(F190*L$10,"$")</f>
        <v>$</v>
      </c>
      <c r="M190" s="72" t="str">
        <f>IFERROR(G190*M$10,"$")</f>
        <v>$</v>
      </c>
      <c r="N190" s="72" t="str">
        <f>IFERROR(H190*N$10,"$")</f>
        <v>$</v>
      </c>
      <c r="O190" s="73"/>
      <c r="P190" s="72" t="str">
        <f>IFERROR(J190*P$10,"$")</f>
        <v>$</v>
      </c>
      <c r="Q190" s="51"/>
      <c r="R190" s="72" t="str">
        <f t="shared" si="34"/>
        <v>$</v>
      </c>
    </row>
    <row r="191" spans="1:18" ht="24.9" customHeight="1" x14ac:dyDescent="0.25">
      <c r="A191" s="5" t="str">
        <f>IF(C191&lt;&gt;"",MAX($A$87:A190)+1,"")</f>
        <v/>
      </c>
      <c r="B191" s="43"/>
      <c r="C191" s="7"/>
      <c r="D191" s="7"/>
      <c r="E191" s="58"/>
      <c r="F191" s="65"/>
      <c r="G191" s="65"/>
      <c r="H191" s="65"/>
      <c r="I191" s="65"/>
      <c r="J191" s="65"/>
      <c r="K191" s="66"/>
      <c r="L191" s="72"/>
      <c r="M191" s="72"/>
      <c r="N191" s="72"/>
      <c r="O191" s="72"/>
      <c r="P191" s="72"/>
      <c r="Q191" s="78"/>
      <c r="R191" s="72" t="str">
        <f t="shared" si="34"/>
        <v/>
      </c>
    </row>
    <row r="192" spans="1:18" ht="24.9" customHeight="1" x14ac:dyDescent="0.25">
      <c r="A192" s="5">
        <f>IF(C192&lt;&gt;"",MAX($A$87:A191)+1,"")</f>
        <v>72</v>
      </c>
      <c r="B192" s="43"/>
      <c r="C192" s="7" t="s">
        <v>65</v>
      </c>
      <c r="D192" s="7" t="s">
        <v>55</v>
      </c>
      <c r="E192" s="58"/>
      <c r="F192" s="59" t="s">
        <v>35</v>
      </c>
      <c r="G192" s="59" t="s">
        <v>35</v>
      </c>
      <c r="H192" s="59" t="s">
        <v>35</v>
      </c>
      <c r="I192" s="60"/>
      <c r="J192" s="59" t="s">
        <v>35</v>
      </c>
      <c r="K192" s="63"/>
      <c r="L192" s="72" t="str">
        <f>IFERROR(F192*L$10,"$")</f>
        <v>$</v>
      </c>
      <c r="M192" s="72" t="str">
        <f>IFERROR(G192*M$10,"$")</f>
        <v>$</v>
      </c>
      <c r="N192" s="72" t="str">
        <f>IFERROR(H192*N$10,"$")</f>
        <v>$</v>
      </c>
      <c r="O192" s="73"/>
      <c r="P192" s="72" t="str">
        <f>IFERROR(J192*P$10,"$")</f>
        <v>$</v>
      </c>
      <c r="Q192" s="51"/>
      <c r="R192" s="72" t="str">
        <f t="shared" si="34"/>
        <v>$</v>
      </c>
    </row>
    <row r="193" spans="1:18" ht="24.9" customHeight="1" x14ac:dyDescent="0.25">
      <c r="A193" s="5" t="str">
        <f>IF(C193&lt;&gt;"",MAX($A$87:A192)+1,"")</f>
        <v/>
      </c>
      <c r="B193" s="43"/>
      <c r="C193" s="7"/>
      <c r="D193" s="7"/>
      <c r="E193" s="58"/>
      <c r="F193" s="65"/>
      <c r="G193" s="65"/>
      <c r="H193" s="65"/>
      <c r="I193" s="65"/>
      <c r="J193" s="65"/>
      <c r="K193" s="66"/>
      <c r="L193" s="72"/>
      <c r="M193" s="72"/>
      <c r="N193" s="72"/>
      <c r="O193" s="72"/>
      <c r="P193" s="72"/>
      <c r="Q193" s="78"/>
      <c r="R193" s="72" t="str">
        <f t="shared" si="34"/>
        <v/>
      </c>
    </row>
    <row r="194" spans="1:18" ht="24.9" customHeight="1" x14ac:dyDescent="0.25">
      <c r="A194" s="5">
        <f>IF(C194&lt;&gt;"",MAX($A$87:A193)+1,"")</f>
        <v>73</v>
      </c>
      <c r="B194" s="43"/>
      <c r="C194" s="7" t="s">
        <v>66</v>
      </c>
      <c r="D194" s="7" t="s">
        <v>55</v>
      </c>
      <c r="E194" s="58"/>
      <c r="F194" s="59" t="s">
        <v>35</v>
      </c>
      <c r="G194" s="59" t="s">
        <v>35</v>
      </c>
      <c r="H194" s="59" t="s">
        <v>35</v>
      </c>
      <c r="I194" s="60"/>
      <c r="J194" s="59" t="s">
        <v>35</v>
      </c>
      <c r="K194" s="63"/>
      <c r="L194" s="72" t="str">
        <f t="shared" ref="L194:N197" si="35">IFERROR(F194*L$10,"$")</f>
        <v>$</v>
      </c>
      <c r="M194" s="72" t="str">
        <f t="shared" si="35"/>
        <v>$</v>
      </c>
      <c r="N194" s="72" t="str">
        <f t="shared" si="35"/>
        <v>$</v>
      </c>
      <c r="O194" s="73"/>
      <c r="P194" s="72" t="str">
        <f>IFERROR(J194*P$10,"$")</f>
        <v>$</v>
      </c>
      <c r="Q194" s="51"/>
      <c r="R194" s="72" t="str">
        <f t="shared" si="34"/>
        <v>$</v>
      </c>
    </row>
    <row r="195" spans="1:18" ht="24.9" customHeight="1" x14ac:dyDescent="0.25">
      <c r="A195" s="5">
        <f>IF(C195&lt;&gt;"",MAX($A$87:A194)+1,"")</f>
        <v>74</v>
      </c>
      <c r="B195" s="43"/>
      <c r="C195" s="7" t="s">
        <v>66</v>
      </c>
      <c r="D195" s="7" t="s">
        <v>67</v>
      </c>
      <c r="E195" s="58"/>
      <c r="F195" s="59" t="s">
        <v>35</v>
      </c>
      <c r="G195" s="59" t="s">
        <v>35</v>
      </c>
      <c r="H195" s="59" t="s">
        <v>35</v>
      </c>
      <c r="I195" s="60"/>
      <c r="J195" s="59" t="s">
        <v>35</v>
      </c>
      <c r="K195" s="63"/>
      <c r="L195" s="72" t="str">
        <f t="shared" si="35"/>
        <v>$</v>
      </c>
      <c r="M195" s="72" t="str">
        <f t="shared" si="35"/>
        <v>$</v>
      </c>
      <c r="N195" s="72" t="str">
        <f t="shared" si="35"/>
        <v>$</v>
      </c>
      <c r="O195" s="73"/>
      <c r="P195" s="72" t="str">
        <f>IFERROR(J195*P$10,"$")</f>
        <v>$</v>
      </c>
      <c r="Q195" s="51"/>
      <c r="R195" s="72" t="str">
        <f t="shared" si="34"/>
        <v>$</v>
      </c>
    </row>
    <row r="196" spans="1:18" ht="24.9" customHeight="1" x14ac:dyDescent="0.25">
      <c r="A196" s="5">
        <f>IF(C196&lt;&gt;"",MAX($A$87:A195)+1,"")</f>
        <v>75</v>
      </c>
      <c r="B196" s="43"/>
      <c r="C196" s="7" t="s">
        <v>66</v>
      </c>
      <c r="D196" s="7" t="s">
        <v>68</v>
      </c>
      <c r="E196" s="58"/>
      <c r="F196" s="59" t="s">
        <v>35</v>
      </c>
      <c r="G196" s="59" t="s">
        <v>35</v>
      </c>
      <c r="H196" s="59" t="s">
        <v>35</v>
      </c>
      <c r="I196" s="60"/>
      <c r="J196" s="59" t="s">
        <v>35</v>
      </c>
      <c r="K196" s="63"/>
      <c r="L196" s="72" t="str">
        <f t="shared" si="35"/>
        <v>$</v>
      </c>
      <c r="M196" s="72" t="str">
        <f t="shared" si="35"/>
        <v>$</v>
      </c>
      <c r="N196" s="72" t="str">
        <f t="shared" si="35"/>
        <v>$</v>
      </c>
      <c r="O196" s="73"/>
      <c r="P196" s="72" t="str">
        <f>IFERROR(J196*P$10,"$")</f>
        <v>$</v>
      </c>
      <c r="Q196" s="51"/>
      <c r="R196" s="72" t="str">
        <f t="shared" si="34"/>
        <v>$</v>
      </c>
    </row>
    <row r="197" spans="1:18" ht="24.9" customHeight="1" x14ac:dyDescent="0.25">
      <c r="A197" s="5">
        <f>IF(C197&lt;&gt;"",MAX($A$87:A196)+1,"")</f>
        <v>76</v>
      </c>
      <c r="B197" s="43"/>
      <c r="C197" s="7" t="s">
        <v>66</v>
      </c>
      <c r="D197" s="7" t="s">
        <v>69</v>
      </c>
      <c r="E197" s="58"/>
      <c r="F197" s="59" t="s">
        <v>35</v>
      </c>
      <c r="G197" s="59" t="s">
        <v>35</v>
      </c>
      <c r="H197" s="59" t="s">
        <v>35</v>
      </c>
      <c r="I197" s="60"/>
      <c r="J197" s="59" t="s">
        <v>35</v>
      </c>
      <c r="K197" s="63"/>
      <c r="L197" s="72" t="str">
        <f t="shared" si="35"/>
        <v>$</v>
      </c>
      <c r="M197" s="72" t="str">
        <f t="shared" si="35"/>
        <v>$</v>
      </c>
      <c r="N197" s="72" t="str">
        <f t="shared" si="35"/>
        <v>$</v>
      </c>
      <c r="O197" s="73"/>
      <c r="P197" s="72" t="str">
        <f>IFERROR(J197*P$10,"$")</f>
        <v>$</v>
      </c>
      <c r="Q197" s="51"/>
      <c r="R197" s="72" t="str">
        <f t="shared" si="34"/>
        <v>$</v>
      </c>
    </row>
    <row r="198" spans="1:18" ht="24.9" customHeight="1" x14ac:dyDescent="0.25">
      <c r="A198" s="5" t="str">
        <f>IF(C198&lt;&gt;"",MAX($A$87:A197)+1,"")</f>
        <v/>
      </c>
      <c r="B198" s="43"/>
      <c r="C198" s="7"/>
      <c r="D198" s="7"/>
      <c r="E198" s="58"/>
      <c r="F198" s="65"/>
      <c r="G198" s="65"/>
      <c r="H198" s="65"/>
      <c r="I198" s="65"/>
      <c r="J198" s="65"/>
      <c r="K198" s="66"/>
      <c r="L198" s="72"/>
      <c r="M198" s="72"/>
      <c r="N198" s="72"/>
      <c r="O198" s="72"/>
      <c r="P198" s="72"/>
      <c r="Q198" s="78"/>
      <c r="R198" s="72" t="str">
        <f t="shared" si="34"/>
        <v/>
      </c>
    </row>
    <row r="199" spans="1:18" ht="24.9" customHeight="1" x14ac:dyDescent="0.25">
      <c r="A199" s="5">
        <f>IF(C199&lt;&gt;"",MAX($A$87:A198)+1,"")</f>
        <v>77</v>
      </c>
      <c r="B199" s="43"/>
      <c r="C199" s="7" t="s">
        <v>78</v>
      </c>
      <c r="D199" s="7" t="s">
        <v>54</v>
      </c>
      <c r="E199" s="58"/>
      <c r="F199" s="59" t="s">
        <v>35</v>
      </c>
      <c r="G199" s="59" t="s">
        <v>35</v>
      </c>
      <c r="H199" s="59" t="s">
        <v>35</v>
      </c>
      <c r="I199" s="60"/>
      <c r="J199" s="59" t="s">
        <v>35</v>
      </c>
      <c r="K199" s="63"/>
      <c r="L199" s="72" t="str">
        <f>IFERROR(F199*L$10,"$")</f>
        <v>$</v>
      </c>
      <c r="M199" s="72" t="str">
        <f>IFERROR(G199*M$10,"$")</f>
        <v>$</v>
      </c>
      <c r="N199" s="72" t="str">
        <f>IFERROR(H199*N$10,"$")</f>
        <v>$</v>
      </c>
      <c r="O199" s="73"/>
      <c r="P199" s="72" t="str">
        <f>IFERROR(J199*P$10,"$")</f>
        <v>$</v>
      </c>
      <c r="Q199" s="51"/>
      <c r="R199" s="72" t="str">
        <f t="shared" si="34"/>
        <v>$</v>
      </c>
    </row>
    <row r="200" spans="1:18" ht="24.9" customHeight="1" x14ac:dyDescent="0.25">
      <c r="A200" s="5" t="str">
        <f>IF(C200&lt;&gt;"",MAX($A$87:A199)+1,"")</f>
        <v/>
      </c>
      <c r="B200" s="43"/>
      <c r="C200" s="7"/>
      <c r="D200" s="7"/>
      <c r="E200" s="58"/>
      <c r="F200" s="65"/>
      <c r="G200" s="65"/>
      <c r="H200" s="65"/>
      <c r="I200" s="65"/>
      <c r="J200" s="65"/>
      <c r="K200" s="66"/>
      <c r="L200" s="72"/>
      <c r="M200" s="72"/>
      <c r="N200" s="72"/>
      <c r="O200" s="72"/>
      <c r="P200" s="72"/>
      <c r="Q200" s="78"/>
      <c r="R200" s="72" t="str">
        <f t="shared" si="34"/>
        <v/>
      </c>
    </row>
    <row r="201" spans="1:18" ht="24.9" customHeight="1" x14ac:dyDescent="0.25">
      <c r="A201" s="5">
        <f>IF(C201&lt;&gt;"",MAX($A$87:A200)+1,"")</f>
        <v>78</v>
      </c>
      <c r="B201" s="43"/>
      <c r="C201" s="7" t="s">
        <v>87</v>
      </c>
      <c r="D201" s="7" t="s">
        <v>54</v>
      </c>
      <c r="E201" s="58"/>
      <c r="F201" s="59" t="s">
        <v>35</v>
      </c>
      <c r="G201" s="59" t="s">
        <v>35</v>
      </c>
      <c r="H201" s="59" t="s">
        <v>35</v>
      </c>
      <c r="I201" s="60"/>
      <c r="J201" s="59" t="s">
        <v>35</v>
      </c>
      <c r="K201" s="63"/>
      <c r="L201" s="72" t="str">
        <f t="shared" ref="L201:N202" si="36">IFERROR(F201*L$10,"$")</f>
        <v>$</v>
      </c>
      <c r="M201" s="72" t="str">
        <f t="shared" si="36"/>
        <v>$</v>
      </c>
      <c r="N201" s="72" t="str">
        <f t="shared" si="36"/>
        <v>$</v>
      </c>
      <c r="O201" s="73"/>
      <c r="P201" s="72" t="str">
        <f>IFERROR(J201*P$10,"$")</f>
        <v>$</v>
      </c>
      <c r="Q201" s="51"/>
      <c r="R201" s="72" t="str">
        <f t="shared" si="34"/>
        <v>$</v>
      </c>
    </row>
    <row r="202" spans="1:18" ht="24.9" customHeight="1" x14ac:dyDescent="0.25">
      <c r="A202" s="5">
        <f>IF(C202&lt;&gt;"",MAX($A$87:A201)+1,"")</f>
        <v>79</v>
      </c>
      <c r="B202" s="43"/>
      <c r="C202" s="7" t="s">
        <v>87</v>
      </c>
      <c r="D202" s="7" t="s">
        <v>55</v>
      </c>
      <c r="E202" s="58"/>
      <c r="F202" s="59" t="s">
        <v>35</v>
      </c>
      <c r="G202" s="59" t="s">
        <v>35</v>
      </c>
      <c r="H202" s="59" t="s">
        <v>35</v>
      </c>
      <c r="I202" s="60"/>
      <c r="J202" s="59" t="s">
        <v>35</v>
      </c>
      <c r="K202" s="63"/>
      <c r="L202" s="72" t="str">
        <f t="shared" si="36"/>
        <v>$</v>
      </c>
      <c r="M202" s="72" t="str">
        <f t="shared" si="36"/>
        <v>$</v>
      </c>
      <c r="N202" s="72" t="str">
        <f t="shared" si="36"/>
        <v>$</v>
      </c>
      <c r="O202" s="73"/>
      <c r="P202" s="72" t="str">
        <f>IFERROR(J202*P$10,"$")</f>
        <v>$</v>
      </c>
      <c r="Q202" s="51"/>
      <c r="R202" s="72" t="str">
        <f t="shared" si="34"/>
        <v>$</v>
      </c>
    </row>
    <row r="203" spans="1:18" ht="24.9" customHeight="1" x14ac:dyDescent="0.25">
      <c r="A203" s="5" t="str">
        <f>IF(C203&lt;&gt;"",MAX($A$87:A202)+1,"")</f>
        <v/>
      </c>
      <c r="B203" s="43"/>
      <c r="C203" s="7"/>
      <c r="D203" s="7"/>
      <c r="E203" s="58"/>
      <c r="F203" s="65"/>
      <c r="G203" s="65"/>
      <c r="H203" s="65"/>
      <c r="I203" s="65"/>
      <c r="J203" s="65"/>
      <c r="K203" s="66"/>
      <c r="L203" s="72"/>
      <c r="M203" s="72"/>
      <c r="N203" s="72"/>
      <c r="O203" s="72"/>
      <c r="P203" s="72"/>
      <c r="Q203" s="78"/>
      <c r="R203" s="72" t="str">
        <f t="shared" si="34"/>
        <v/>
      </c>
    </row>
    <row r="204" spans="1:18" ht="24.9" customHeight="1" x14ac:dyDescent="0.25">
      <c r="A204" s="5">
        <f>IF(C204&lt;&gt;"",MAX($A$87:A203)+1,"")</f>
        <v>80</v>
      </c>
      <c r="B204" s="43"/>
      <c r="C204" s="7" t="s">
        <v>88</v>
      </c>
      <c r="D204" s="7" t="s">
        <v>64</v>
      </c>
      <c r="E204" s="58"/>
      <c r="F204" s="59" t="s">
        <v>35</v>
      </c>
      <c r="G204" s="59" t="s">
        <v>35</v>
      </c>
      <c r="H204" s="59" t="s">
        <v>35</v>
      </c>
      <c r="I204" s="60"/>
      <c r="J204" s="59" t="s">
        <v>35</v>
      </c>
      <c r="K204" s="63"/>
      <c r="L204" s="72" t="str">
        <f t="shared" ref="L204:N205" si="37">IFERROR(F204*L$10,"$")</f>
        <v>$</v>
      </c>
      <c r="M204" s="72" t="str">
        <f t="shared" si="37"/>
        <v>$</v>
      </c>
      <c r="N204" s="72" t="str">
        <f t="shared" si="37"/>
        <v>$</v>
      </c>
      <c r="O204" s="73"/>
      <c r="P204" s="72" t="str">
        <f>IFERROR(J204*P$10,"$")</f>
        <v>$</v>
      </c>
      <c r="Q204" s="51"/>
      <c r="R204" s="72" t="str">
        <f t="shared" si="34"/>
        <v>$</v>
      </c>
    </row>
    <row r="205" spans="1:18" ht="24.9" customHeight="1" x14ac:dyDescent="0.25">
      <c r="A205" s="5">
        <f>IF(C205&lt;&gt;"",MAX($A$87:A204)+1,"")</f>
        <v>81</v>
      </c>
      <c r="B205" s="43"/>
      <c r="C205" s="7" t="s">
        <v>88</v>
      </c>
      <c r="D205" s="7" t="s">
        <v>72</v>
      </c>
      <c r="E205" s="58"/>
      <c r="F205" s="59" t="s">
        <v>35</v>
      </c>
      <c r="G205" s="59" t="s">
        <v>35</v>
      </c>
      <c r="H205" s="59" t="s">
        <v>35</v>
      </c>
      <c r="I205" s="60"/>
      <c r="J205" s="59" t="s">
        <v>35</v>
      </c>
      <c r="K205" s="63"/>
      <c r="L205" s="72" t="str">
        <f t="shared" si="37"/>
        <v>$</v>
      </c>
      <c r="M205" s="72" t="str">
        <f t="shared" si="37"/>
        <v>$</v>
      </c>
      <c r="N205" s="72" t="str">
        <f t="shared" si="37"/>
        <v>$</v>
      </c>
      <c r="O205" s="73"/>
      <c r="P205" s="72" t="str">
        <f>IFERROR(J205*P$10,"$")</f>
        <v>$</v>
      </c>
      <c r="Q205" s="51"/>
      <c r="R205" s="72" t="str">
        <f t="shared" si="34"/>
        <v>$</v>
      </c>
    </row>
    <row r="206" spans="1:18" ht="24.9" customHeight="1" x14ac:dyDescent="0.25">
      <c r="A206" s="5" t="str">
        <f>IF(C206&lt;&gt;"",MAX($A$87:A205)+1,"")</f>
        <v/>
      </c>
      <c r="B206" s="43"/>
      <c r="C206" s="7"/>
      <c r="D206" s="7"/>
      <c r="E206" s="58"/>
      <c r="F206" s="65"/>
      <c r="G206" s="65"/>
      <c r="H206" s="65"/>
      <c r="I206" s="65"/>
      <c r="J206" s="65"/>
      <c r="K206" s="66"/>
      <c r="L206" s="72"/>
      <c r="M206" s="72"/>
      <c r="N206" s="72"/>
      <c r="O206" s="72"/>
      <c r="P206" s="72"/>
      <c r="Q206" s="78"/>
      <c r="R206" s="72" t="str">
        <f t="shared" si="34"/>
        <v/>
      </c>
    </row>
    <row r="207" spans="1:18" ht="24.9" customHeight="1" x14ac:dyDescent="0.25">
      <c r="A207" s="5">
        <f>IF(C207&lt;&gt;"",MAX($A$87:A206)+1,"")</f>
        <v>82</v>
      </c>
      <c r="B207" s="43"/>
      <c r="C207" s="7" t="s">
        <v>92</v>
      </c>
      <c r="D207" s="7" t="s">
        <v>64</v>
      </c>
      <c r="E207" s="58"/>
      <c r="F207" s="59" t="s">
        <v>35</v>
      </c>
      <c r="G207" s="59" t="s">
        <v>35</v>
      </c>
      <c r="H207" s="59" t="s">
        <v>35</v>
      </c>
      <c r="I207" s="60"/>
      <c r="J207" s="59" t="s">
        <v>35</v>
      </c>
      <c r="K207" s="63"/>
      <c r="L207" s="72" t="str">
        <f t="shared" ref="L207:N209" si="38">IFERROR(F207*L$10,"$")</f>
        <v>$</v>
      </c>
      <c r="M207" s="72" t="str">
        <f t="shared" si="38"/>
        <v>$</v>
      </c>
      <c r="N207" s="72" t="str">
        <f t="shared" si="38"/>
        <v>$</v>
      </c>
      <c r="O207" s="73"/>
      <c r="P207" s="72" t="str">
        <f>IFERROR(J207*P$10,"$")</f>
        <v>$</v>
      </c>
      <c r="Q207" s="51"/>
      <c r="R207" s="72" t="str">
        <f t="shared" si="34"/>
        <v>$</v>
      </c>
    </row>
    <row r="208" spans="1:18" ht="24.9" customHeight="1" x14ac:dyDescent="0.25">
      <c r="A208" s="5">
        <f>IF(C208&lt;&gt;"",MAX($A$87:A207)+1,"")</f>
        <v>83</v>
      </c>
      <c r="B208" s="43"/>
      <c r="C208" s="7" t="s">
        <v>92</v>
      </c>
      <c r="D208" s="7" t="s">
        <v>93</v>
      </c>
      <c r="E208" s="58"/>
      <c r="F208" s="59" t="s">
        <v>35</v>
      </c>
      <c r="G208" s="59" t="s">
        <v>35</v>
      </c>
      <c r="H208" s="59" t="s">
        <v>35</v>
      </c>
      <c r="I208" s="60"/>
      <c r="J208" s="59" t="s">
        <v>35</v>
      </c>
      <c r="K208" s="63"/>
      <c r="L208" s="72" t="str">
        <f t="shared" si="38"/>
        <v>$</v>
      </c>
      <c r="M208" s="72" t="str">
        <f t="shared" si="38"/>
        <v>$</v>
      </c>
      <c r="N208" s="72" t="str">
        <f t="shared" si="38"/>
        <v>$</v>
      </c>
      <c r="O208" s="73"/>
      <c r="P208" s="72" t="str">
        <f>IFERROR(J208*P$10,"$")</f>
        <v>$</v>
      </c>
      <c r="Q208" s="51"/>
      <c r="R208" s="72" t="str">
        <f t="shared" si="34"/>
        <v>$</v>
      </c>
    </row>
    <row r="209" spans="1:18" ht="24.9" customHeight="1" x14ac:dyDescent="0.25">
      <c r="A209" s="5">
        <f>IF(C209&lt;&gt;"",MAX($A$87:A208)+1,"")</f>
        <v>84</v>
      </c>
      <c r="B209" s="43"/>
      <c r="C209" s="7" t="s">
        <v>92</v>
      </c>
      <c r="D209" s="7" t="s">
        <v>94</v>
      </c>
      <c r="E209" s="58"/>
      <c r="F209" s="59" t="s">
        <v>35</v>
      </c>
      <c r="G209" s="59" t="s">
        <v>35</v>
      </c>
      <c r="H209" s="59" t="s">
        <v>35</v>
      </c>
      <c r="I209" s="60"/>
      <c r="J209" s="59" t="s">
        <v>35</v>
      </c>
      <c r="K209" s="63"/>
      <c r="L209" s="72" t="str">
        <f t="shared" si="38"/>
        <v>$</v>
      </c>
      <c r="M209" s="72" t="str">
        <f t="shared" si="38"/>
        <v>$</v>
      </c>
      <c r="N209" s="72" t="str">
        <f t="shared" si="38"/>
        <v>$</v>
      </c>
      <c r="O209" s="73"/>
      <c r="P209" s="72" t="str">
        <f>IFERROR(J209*P$10,"$")</f>
        <v>$</v>
      </c>
      <c r="Q209" s="51"/>
      <c r="R209" s="72" t="str">
        <f t="shared" si="34"/>
        <v>$</v>
      </c>
    </row>
    <row r="210" spans="1:18" ht="24.9" customHeight="1" x14ac:dyDescent="0.25">
      <c r="A210" s="5" t="str">
        <f>IF(C210&lt;&gt;"",MAX($A$87:A209)+1,"")</f>
        <v/>
      </c>
      <c r="B210" s="43"/>
      <c r="C210" s="7"/>
      <c r="D210" s="7"/>
      <c r="E210" s="58"/>
      <c r="F210" s="65"/>
      <c r="G210" s="65"/>
      <c r="H210" s="65"/>
      <c r="I210" s="65"/>
      <c r="J210" s="65"/>
      <c r="K210" s="66"/>
      <c r="L210" s="72"/>
      <c r="M210" s="72"/>
      <c r="N210" s="72"/>
      <c r="O210" s="72"/>
      <c r="P210" s="72"/>
      <c r="Q210" s="78"/>
      <c r="R210" s="72" t="str">
        <f t="shared" si="34"/>
        <v/>
      </c>
    </row>
    <row r="211" spans="1:18" ht="24.9" customHeight="1" x14ac:dyDescent="0.25">
      <c r="A211" s="5">
        <f>IF(C211&lt;&gt;"",MAX($A$87:A210)+1,"")</f>
        <v>85</v>
      </c>
      <c r="B211" s="43"/>
      <c r="C211" s="7" t="s">
        <v>95</v>
      </c>
      <c r="D211" s="7" t="s">
        <v>54</v>
      </c>
      <c r="E211" s="58"/>
      <c r="F211" s="59" t="s">
        <v>35</v>
      </c>
      <c r="G211" s="59" t="s">
        <v>35</v>
      </c>
      <c r="H211" s="59" t="s">
        <v>35</v>
      </c>
      <c r="I211" s="60"/>
      <c r="J211" s="59" t="s">
        <v>35</v>
      </c>
      <c r="K211" s="63"/>
      <c r="L211" s="72" t="str">
        <f t="shared" ref="L211:N212" si="39">IFERROR(F211*L$10,"$")</f>
        <v>$</v>
      </c>
      <c r="M211" s="72" t="str">
        <f t="shared" si="39"/>
        <v>$</v>
      </c>
      <c r="N211" s="72" t="str">
        <f t="shared" si="39"/>
        <v>$</v>
      </c>
      <c r="O211" s="73"/>
      <c r="P211" s="72" t="str">
        <f>IFERROR(J211*P$10,"$")</f>
        <v>$</v>
      </c>
      <c r="Q211" s="51"/>
      <c r="R211" s="72" t="str">
        <f t="shared" si="34"/>
        <v>$</v>
      </c>
    </row>
    <row r="212" spans="1:18" ht="24.9" customHeight="1" x14ac:dyDescent="0.25">
      <c r="A212" s="5">
        <f>IF(C212&lt;&gt;"",MAX($A$87:A211)+1,"")</f>
        <v>86</v>
      </c>
      <c r="B212" s="43"/>
      <c r="C212" s="7" t="s">
        <v>95</v>
      </c>
      <c r="D212" s="7" t="s">
        <v>55</v>
      </c>
      <c r="E212" s="58"/>
      <c r="F212" s="59" t="s">
        <v>35</v>
      </c>
      <c r="G212" s="59" t="s">
        <v>35</v>
      </c>
      <c r="H212" s="59" t="s">
        <v>35</v>
      </c>
      <c r="I212" s="60"/>
      <c r="J212" s="59" t="s">
        <v>35</v>
      </c>
      <c r="K212" s="63"/>
      <c r="L212" s="72" t="str">
        <f t="shared" si="39"/>
        <v>$</v>
      </c>
      <c r="M212" s="72" t="str">
        <f t="shared" si="39"/>
        <v>$</v>
      </c>
      <c r="N212" s="72" t="str">
        <f t="shared" si="39"/>
        <v>$</v>
      </c>
      <c r="O212" s="73"/>
      <c r="P212" s="72" t="str">
        <f>IFERROR(J212*P$10,"$")</f>
        <v>$</v>
      </c>
      <c r="Q212" s="51"/>
      <c r="R212" s="72" t="str">
        <f t="shared" si="34"/>
        <v>$</v>
      </c>
    </row>
    <row r="213" spans="1:18" ht="24.9" customHeight="1" x14ac:dyDescent="0.25">
      <c r="A213" s="5" t="str">
        <f>IF(C213&lt;&gt;"",MAX($A$87:A212)+1,"")</f>
        <v/>
      </c>
      <c r="B213" s="43"/>
      <c r="C213" s="7"/>
      <c r="D213" s="7"/>
      <c r="E213" s="58"/>
      <c r="F213" s="65"/>
      <c r="G213" s="65"/>
      <c r="H213" s="65"/>
      <c r="I213" s="65"/>
      <c r="J213" s="65"/>
      <c r="K213" s="66"/>
      <c r="L213" s="72"/>
      <c r="M213" s="72"/>
      <c r="N213" s="72"/>
      <c r="O213" s="72"/>
      <c r="P213" s="72"/>
      <c r="Q213" s="78"/>
      <c r="R213" s="72" t="str">
        <f t="shared" si="34"/>
        <v/>
      </c>
    </row>
    <row r="214" spans="1:18" ht="24.9" customHeight="1" x14ac:dyDescent="0.25">
      <c r="A214" s="5">
        <f>IF(C214&lt;&gt;"",MAX($A$87:A213)+1,"")</f>
        <v>87</v>
      </c>
      <c r="B214" s="43"/>
      <c r="C214" s="7" t="s">
        <v>98</v>
      </c>
      <c r="D214" s="7" t="s">
        <v>99</v>
      </c>
      <c r="E214" s="58"/>
      <c r="F214" s="59" t="s">
        <v>35</v>
      </c>
      <c r="G214" s="59" t="s">
        <v>35</v>
      </c>
      <c r="H214" s="59" t="s">
        <v>35</v>
      </c>
      <c r="I214" s="60"/>
      <c r="J214" s="59" t="s">
        <v>35</v>
      </c>
      <c r="K214" s="63"/>
      <c r="L214" s="72" t="str">
        <f>IFERROR(F214*L$10,"$")</f>
        <v>$</v>
      </c>
      <c r="M214" s="72" t="str">
        <f>IFERROR(G214*M$10,"$")</f>
        <v>$</v>
      </c>
      <c r="N214" s="72" t="str">
        <f>IFERROR(H214*N$10,"$")</f>
        <v>$</v>
      </c>
      <c r="O214" s="73"/>
      <c r="P214" s="72" t="str">
        <f>IFERROR(J214*P$10,"$")</f>
        <v>$</v>
      </c>
      <c r="Q214" s="51"/>
      <c r="R214" s="72" t="str">
        <f t="shared" si="34"/>
        <v>$</v>
      </c>
    </row>
    <row r="215" spans="1:18" ht="24.9" customHeight="1" x14ac:dyDescent="0.25">
      <c r="A215" s="5" t="str">
        <f>IF(C215&lt;&gt;"",MAX($A$87:A214)+1,"")</f>
        <v/>
      </c>
      <c r="B215" s="43"/>
      <c r="C215" s="7"/>
      <c r="D215" s="7"/>
      <c r="E215" s="58"/>
      <c r="F215" s="65"/>
      <c r="G215" s="65"/>
      <c r="H215" s="65"/>
      <c r="I215" s="65"/>
      <c r="J215" s="65"/>
      <c r="K215" s="66"/>
      <c r="L215" s="72"/>
      <c r="M215" s="72"/>
      <c r="N215" s="72"/>
      <c r="O215" s="72"/>
      <c r="P215" s="72"/>
      <c r="Q215" s="78"/>
      <c r="R215" s="72" t="str">
        <f t="shared" si="34"/>
        <v/>
      </c>
    </row>
    <row r="216" spans="1:18" ht="24.9" customHeight="1" x14ac:dyDescent="0.25">
      <c r="A216" s="5">
        <f>IF(C216&lt;&gt;"",MAX($A$87:A215)+1,"")</f>
        <v>88</v>
      </c>
      <c r="B216" s="43"/>
      <c r="C216" s="7" t="s">
        <v>103</v>
      </c>
      <c r="D216" s="7" t="s">
        <v>101</v>
      </c>
      <c r="E216" s="58"/>
      <c r="F216" s="59" t="s">
        <v>35</v>
      </c>
      <c r="G216" s="59" t="s">
        <v>35</v>
      </c>
      <c r="H216" s="59" t="s">
        <v>35</v>
      </c>
      <c r="I216" s="60"/>
      <c r="J216" s="59" t="s">
        <v>35</v>
      </c>
      <c r="K216" s="63"/>
      <c r="L216" s="72" t="str">
        <f t="shared" ref="L216:N217" si="40">IFERROR(F216*L$10,"$")</f>
        <v>$</v>
      </c>
      <c r="M216" s="72" t="str">
        <f t="shared" si="40"/>
        <v>$</v>
      </c>
      <c r="N216" s="72" t="str">
        <f t="shared" si="40"/>
        <v>$</v>
      </c>
      <c r="O216" s="73"/>
      <c r="P216" s="72" t="str">
        <f>IFERROR(J216*P$10,"$")</f>
        <v>$</v>
      </c>
      <c r="Q216" s="51"/>
      <c r="R216" s="72" t="str">
        <f t="shared" si="34"/>
        <v>$</v>
      </c>
    </row>
    <row r="217" spans="1:18" ht="24.9" customHeight="1" x14ac:dyDescent="0.25">
      <c r="A217" s="5">
        <f>IF(C217&lt;&gt;"",MAX($A$87:A216)+1,"")</f>
        <v>89</v>
      </c>
      <c r="B217" s="43"/>
      <c r="C217" s="7" t="s">
        <v>103</v>
      </c>
      <c r="D217" s="7" t="s">
        <v>55</v>
      </c>
      <c r="E217" s="58"/>
      <c r="F217" s="59" t="s">
        <v>35</v>
      </c>
      <c r="G217" s="59" t="s">
        <v>35</v>
      </c>
      <c r="H217" s="59" t="s">
        <v>35</v>
      </c>
      <c r="I217" s="60"/>
      <c r="J217" s="59" t="s">
        <v>35</v>
      </c>
      <c r="K217" s="63"/>
      <c r="L217" s="72" t="str">
        <f t="shared" si="40"/>
        <v>$</v>
      </c>
      <c r="M217" s="72" t="str">
        <f t="shared" si="40"/>
        <v>$</v>
      </c>
      <c r="N217" s="72" t="str">
        <f t="shared" si="40"/>
        <v>$</v>
      </c>
      <c r="O217" s="73"/>
      <c r="P217" s="72" t="str">
        <f>IFERROR(J217*P$10,"$")</f>
        <v>$</v>
      </c>
      <c r="Q217" s="51"/>
      <c r="R217" s="72" t="str">
        <f t="shared" si="34"/>
        <v>$</v>
      </c>
    </row>
    <row r="218" spans="1:18" ht="24.9" customHeight="1" x14ac:dyDescent="0.25">
      <c r="A218" s="5" t="str">
        <f>IF(C218&lt;&gt;"",MAX($A$87:A217)+1,"")</f>
        <v/>
      </c>
      <c r="B218" s="43"/>
      <c r="C218" s="7"/>
      <c r="D218" s="7"/>
      <c r="E218" s="58"/>
      <c r="F218" s="65"/>
      <c r="G218" s="65"/>
      <c r="H218" s="65"/>
      <c r="I218" s="65"/>
      <c r="J218" s="65"/>
      <c r="K218" s="66"/>
      <c r="L218" s="72"/>
      <c r="M218" s="72"/>
      <c r="N218" s="72"/>
      <c r="O218" s="72"/>
      <c r="P218" s="72"/>
      <c r="Q218" s="78"/>
      <c r="R218" s="72" t="str">
        <f t="shared" si="34"/>
        <v/>
      </c>
    </row>
    <row r="219" spans="1:18" ht="24.9" customHeight="1" x14ac:dyDescent="0.25">
      <c r="A219" s="5">
        <f>IF(C219&lt;&gt;"",MAX($A$87:A218)+1,"")</f>
        <v>90</v>
      </c>
      <c r="B219" s="43"/>
      <c r="C219" s="7" t="s">
        <v>217</v>
      </c>
      <c r="D219" s="7" t="s">
        <v>218</v>
      </c>
      <c r="E219" s="58"/>
      <c r="F219" s="59" t="s">
        <v>35</v>
      </c>
      <c r="G219" s="59" t="s">
        <v>35</v>
      </c>
      <c r="H219" s="59" t="s">
        <v>35</v>
      </c>
      <c r="I219" s="60"/>
      <c r="J219" s="59" t="s">
        <v>35</v>
      </c>
      <c r="K219" s="63"/>
      <c r="L219" s="72" t="str">
        <f>IFERROR(F219*L$10,"$")</f>
        <v>$</v>
      </c>
      <c r="M219" s="72" t="str">
        <f>IFERROR(G219*M$10,"$")</f>
        <v>$</v>
      </c>
      <c r="N219" s="72" t="str">
        <f>IFERROR(H219*N$10,"$")</f>
        <v>$</v>
      </c>
      <c r="O219" s="73"/>
      <c r="P219" s="72" t="str">
        <f>IFERROR(J219*P$10,"$")</f>
        <v>$</v>
      </c>
      <c r="Q219" s="51"/>
      <c r="R219" s="72" t="str">
        <f t="shared" ref="R219" si="41">IF(ISBLANK(L219),"",IF(SUM(L219:Q219)=0,"$",SUM(L219:Q219)))</f>
        <v>$</v>
      </c>
    </row>
    <row r="220" spans="1:18" ht="24.9" customHeight="1" x14ac:dyDescent="0.25">
      <c r="A220" s="5" t="str">
        <f>IF(C220&lt;&gt;"",MAX($A$87:A219)+1,"")</f>
        <v/>
      </c>
      <c r="B220" s="43"/>
      <c r="C220" s="7"/>
      <c r="D220" s="7"/>
      <c r="E220" s="58"/>
      <c r="F220" s="59"/>
      <c r="G220" s="59"/>
      <c r="H220" s="59"/>
      <c r="I220" s="65"/>
      <c r="J220" s="59"/>
      <c r="K220" s="66"/>
      <c r="L220" s="72"/>
      <c r="M220" s="72"/>
      <c r="N220" s="72"/>
      <c r="O220" s="73"/>
      <c r="P220" s="72"/>
      <c r="Q220" s="51"/>
      <c r="R220" s="72"/>
    </row>
    <row r="221" spans="1:18" ht="24.9" customHeight="1" x14ac:dyDescent="0.25">
      <c r="A221" s="5">
        <f>IF(C221&lt;&gt;"",MAX($A$87:A220)+1,"")</f>
        <v>91</v>
      </c>
      <c r="B221" s="43"/>
      <c r="C221" s="7" t="s">
        <v>137</v>
      </c>
      <c r="D221" s="7" t="s">
        <v>55</v>
      </c>
      <c r="E221" s="58"/>
      <c r="F221" s="59" t="s">
        <v>35</v>
      </c>
      <c r="G221" s="59" t="s">
        <v>35</v>
      </c>
      <c r="H221" s="59" t="s">
        <v>35</v>
      </c>
      <c r="I221" s="60"/>
      <c r="J221" s="59" t="s">
        <v>35</v>
      </c>
      <c r="K221" s="63"/>
      <c r="L221" s="72" t="str">
        <f>IFERROR(F221*L$10,"$")</f>
        <v>$</v>
      </c>
      <c r="M221" s="72" t="str">
        <f>IFERROR(G221*M$10,"$")</f>
        <v>$</v>
      </c>
      <c r="N221" s="72" t="str">
        <f>IFERROR(H221*N$10,"$")</f>
        <v>$</v>
      </c>
      <c r="O221" s="73"/>
      <c r="P221" s="72" t="str">
        <f>IFERROR(J221*P$10,"$")</f>
        <v>$</v>
      </c>
      <c r="Q221" s="51"/>
      <c r="R221" s="72" t="str">
        <f t="shared" si="34"/>
        <v>$</v>
      </c>
    </row>
    <row r="222" spans="1:18" ht="15.6" x14ac:dyDescent="0.25">
      <c r="A222" s="5" t="str">
        <f>IF(C222&lt;&gt;"",MAX($A$87:A221)+1,"")</f>
        <v/>
      </c>
      <c r="B222" s="43"/>
      <c r="C222" s="7"/>
      <c r="D222" s="7"/>
      <c r="E222" s="58"/>
      <c r="F222" s="65"/>
      <c r="G222" s="65"/>
      <c r="H222" s="65"/>
      <c r="I222" s="12"/>
      <c r="J222" s="65"/>
      <c r="K222" s="65"/>
      <c r="L222" s="72"/>
      <c r="M222" s="72"/>
      <c r="N222" s="72"/>
      <c r="O222" s="69"/>
      <c r="P222" s="72"/>
      <c r="Q222" s="72"/>
      <c r="R222" s="72"/>
    </row>
    <row r="223" spans="1:18" ht="24.9" customHeight="1" x14ac:dyDescent="0.25">
      <c r="A223" s="5" t="str">
        <f>IF(C223&lt;&gt;"",MAX($A$87:A222)+1,"")</f>
        <v/>
      </c>
      <c r="B223" s="43"/>
      <c r="C223" s="58"/>
      <c r="D223" s="58"/>
      <c r="E223" s="58"/>
      <c r="L223" s="47"/>
      <c r="M223" s="47"/>
      <c r="N223" s="47"/>
      <c r="O223" s="47"/>
      <c r="P223" s="47"/>
      <c r="Q223" s="53" t="s">
        <v>109</v>
      </c>
      <c r="R223" s="72" t="str">
        <f>IF(R121="$","$",SUMIF(L121:L221,"&lt;&gt;",R121:R221))</f>
        <v>$</v>
      </c>
    </row>
    <row r="224" spans="1:18" ht="16.2" thickBot="1" x14ac:dyDescent="0.3">
      <c r="A224" s="5" t="str">
        <f>IF(C224&lt;&gt;"",MAX($A$87:A223)+1,"")</f>
        <v/>
      </c>
      <c r="B224" s="43"/>
      <c r="D224" s="58"/>
      <c r="E224" s="58"/>
      <c r="Q224" s="55"/>
      <c r="R224" s="65"/>
    </row>
    <row r="225" spans="1:18" ht="24.9" customHeight="1" thickTop="1" thickBot="1" x14ac:dyDescent="0.3">
      <c r="A225" s="5">
        <f>IF(C225&lt;&gt;"",MAX($A$87:A224)+1,"")</f>
        <v>92</v>
      </c>
      <c r="B225" s="43"/>
      <c r="C225" s="57" t="s">
        <v>205</v>
      </c>
      <c r="D225" s="57"/>
      <c r="E225" s="102" t="s">
        <v>116</v>
      </c>
      <c r="F225" s="102" t="s">
        <v>117</v>
      </c>
      <c r="G225" s="102" t="s">
        <v>118</v>
      </c>
      <c r="H225" s="103" t="s">
        <v>119</v>
      </c>
      <c r="I225" s="15"/>
      <c r="Q225" s="55"/>
      <c r="R225" s="65"/>
    </row>
    <row r="226" spans="1:18" ht="16.2" thickTop="1" x14ac:dyDescent="0.25">
      <c r="A226" s="5" t="str">
        <f>IF(C226&lt;&gt;"",MAX($A$87:A225)+1,"")</f>
        <v/>
      </c>
      <c r="B226" s="43"/>
      <c r="D226" s="58"/>
      <c r="E226" s="5"/>
      <c r="G226" s="4"/>
      <c r="Q226" s="55"/>
      <c r="R226" s="65"/>
    </row>
    <row r="227" spans="1:18" ht="24.9" customHeight="1" x14ac:dyDescent="0.25">
      <c r="A227" s="5">
        <f>IF(C227&lt;&gt;"",MAX($A$87:A226)+1,"")</f>
        <v>93</v>
      </c>
      <c r="B227" s="43"/>
      <c r="C227" s="12" t="s">
        <v>112</v>
      </c>
      <c r="D227" s="12" t="s">
        <v>113</v>
      </c>
      <c r="E227" s="5">
        <v>1</v>
      </c>
      <c r="F227" s="15" t="s">
        <v>24</v>
      </c>
      <c r="G227" s="59" t="s">
        <v>35</v>
      </c>
      <c r="H227" s="72" t="str">
        <f>IF(G227="$","$",G227*E227)</f>
        <v>$</v>
      </c>
      <c r="Q227" s="55"/>
      <c r="R227" s="65"/>
    </row>
    <row r="228" spans="1:18" ht="24.9" customHeight="1" x14ac:dyDescent="0.25">
      <c r="A228" s="5">
        <f>IF(C228&lt;&gt;"",MAX($A$87:A227)+1,"")</f>
        <v>94</v>
      </c>
      <c r="B228" s="43"/>
      <c r="C228" s="12" t="s">
        <v>112</v>
      </c>
      <c r="D228" s="12" t="s">
        <v>182</v>
      </c>
      <c r="E228" s="5">
        <v>1</v>
      </c>
      <c r="F228" s="15" t="s">
        <v>24</v>
      </c>
      <c r="G228" s="59" t="s">
        <v>35</v>
      </c>
      <c r="H228" s="72" t="str">
        <f t="shared" ref="H228:H233" si="42">IF(G228="$","$",G228*E228)</f>
        <v>$</v>
      </c>
      <c r="Q228" s="55"/>
      <c r="R228" s="65"/>
    </row>
    <row r="229" spans="1:18" ht="24.9" customHeight="1" x14ac:dyDescent="0.25">
      <c r="A229" s="5">
        <f>IF(C229&lt;&gt;"",MAX($A$87:A228)+1,"")</f>
        <v>95</v>
      </c>
      <c r="B229" s="43"/>
      <c r="C229" s="12" t="s">
        <v>112</v>
      </c>
      <c r="D229" s="12" t="s">
        <v>183</v>
      </c>
      <c r="E229" s="5">
        <v>1</v>
      </c>
      <c r="F229" s="15" t="s">
        <v>24</v>
      </c>
      <c r="G229" s="59" t="s">
        <v>35</v>
      </c>
      <c r="H229" s="72" t="str">
        <f t="shared" si="42"/>
        <v>$</v>
      </c>
      <c r="Q229" s="55"/>
      <c r="R229" s="65"/>
    </row>
    <row r="230" spans="1:18" ht="24.9" customHeight="1" x14ac:dyDescent="0.25">
      <c r="A230" s="5"/>
      <c r="B230" s="43"/>
      <c r="C230" s="12"/>
      <c r="D230" s="12"/>
      <c r="E230" s="5"/>
      <c r="F230" s="15"/>
      <c r="G230" s="59"/>
      <c r="H230" s="72"/>
      <c r="Q230" s="55"/>
      <c r="R230" s="65"/>
    </row>
    <row r="231" spans="1:18" ht="24.9" customHeight="1" x14ac:dyDescent="0.25">
      <c r="A231" s="5">
        <f>IF(C231&lt;&gt;"",MAX($A$87:A229)+1,"")</f>
        <v>96</v>
      </c>
      <c r="B231" s="43"/>
      <c r="C231" s="12" t="s">
        <v>112</v>
      </c>
      <c r="D231" s="12" t="s">
        <v>114</v>
      </c>
      <c r="E231" s="5">
        <v>1</v>
      </c>
      <c r="F231" s="15" t="s">
        <v>24</v>
      </c>
      <c r="G231" s="59" t="s">
        <v>35</v>
      </c>
      <c r="H231" s="72" t="str">
        <f t="shared" si="42"/>
        <v>$</v>
      </c>
      <c r="Q231" s="55"/>
      <c r="R231" s="65"/>
    </row>
    <row r="232" spans="1:18" ht="24.9" customHeight="1" x14ac:dyDescent="0.25">
      <c r="A232" s="5">
        <f>IF(C232&lt;&gt;"",MAX($A$87:A231)+1,"")</f>
        <v>97</v>
      </c>
      <c r="B232" s="43"/>
      <c r="C232" s="12" t="s">
        <v>112</v>
      </c>
      <c r="D232" s="12" t="s">
        <v>115</v>
      </c>
      <c r="E232" s="5">
        <v>1</v>
      </c>
      <c r="F232" s="15" t="s">
        <v>24</v>
      </c>
      <c r="G232" s="59" t="s">
        <v>35</v>
      </c>
      <c r="H232" s="72" t="str">
        <f t="shared" si="42"/>
        <v>$</v>
      </c>
      <c r="Q232" s="55"/>
      <c r="R232" s="65"/>
    </row>
    <row r="233" spans="1:18" ht="24.9" customHeight="1" x14ac:dyDescent="0.25">
      <c r="A233" s="5">
        <f>IF(C233&lt;&gt;"",MAX($A$87:A232)+1,"")</f>
        <v>98</v>
      </c>
      <c r="B233" s="43"/>
      <c r="C233" s="12" t="s">
        <v>112</v>
      </c>
      <c r="D233" s="12" t="s">
        <v>181</v>
      </c>
      <c r="E233" s="5">
        <v>1</v>
      </c>
      <c r="F233" s="15" t="s">
        <v>24</v>
      </c>
      <c r="G233" s="59" t="s">
        <v>35</v>
      </c>
      <c r="H233" s="72" t="str">
        <f t="shared" si="42"/>
        <v>$</v>
      </c>
      <c r="Q233" s="55"/>
      <c r="R233" s="65"/>
    </row>
    <row r="234" spans="1:18" ht="16.2" thickBot="1" x14ac:dyDescent="0.3">
      <c r="A234" s="5" t="str">
        <f>IF(C234&lt;&gt;"",MAX($A$87:A233)+1,"")</f>
        <v/>
      </c>
      <c r="B234" s="43"/>
      <c r="C234" s="58"/>
      <c r="D234" s="58"/>
      <c r="E234" s="58"/>
    </row>
    <row r="235" spans="1:18" ht="24.9" customHeight="1" thickTop="1" thickBot="1" x14ac:dyDescent="0.3">
      <c r="A235" s="5">
        <f>IF(C235&lt;&gt;"",MAX($A$87:A234)+1,"")</f>
        <v>99</v>
      </c>
      <c r="B235" s="43"/>
      <c r="C235" s="57" t="s">
        <v>206</v>
      </c>
      <c r="D235" s="57"/>
      <c r="E235" s="102" t="s">
        <v>116</v>
      </c>
      <c r="F235" s="102" t="s">
        <v>117</v>
      </c>
      <c r="G235" s="102" t="s">
        <v>118</v>
      </c>
      <c r="H235" s="103" t="s">
        <v>119</v>
      </c>
      <c r="I235" s="15"/>
      <c r="Q235" s="55"/>
      <c r="R235" s="65"/>
    </row>
    <row r="236" spans="1:18" ht="16.2" thickTop="1" x14ac:dyDescent="0.25">
      <c r="A236" s="5" t="str">
        <f>IF(C236&lt;&gt;"",MAX($A$87:A235)+1,"")</f>
        <v/>
      </c>
      <c r="B236" s="43"/>
      <c r="D236" s="58"/>
      <c r="E236" s="5"/>
      <c r="G236" s="4"/>
      <c r="Q236" s="55"/>
      <c r="R236" s="65"/>
    </row>
    <row r="237" spans="1:18" ht="24.9" customHeight="1" x14ac:dyDescent="0.25">
      <c r="A237" s="5">
        <f>IF(C237&lt;&gt;"",MAX($A$87:A236)+1,"")</f>
        <v>100</v>
      </c>
      <c r="B237" s="43"/>
      <c r="C237" s="12" t="s">
        <v>112</v>
      </c>
      <c r="D237" s="12" t="s">
        <v>113</v>
      </c>
      <c r="E237" s="5">
        <v>1</v>
      </c>
      <c r="F237" s="15" t="s">
        <v>24</v>
      </c>
      <c r="G237" s="59" t="s">
        <v>35</v>
      </c>
      <c r="H237" s="72" t="str">
        <f>IF(G237="$","$",G237*E237)</f>
        <v>$</v>
      </c>
      <c r="Q237" s="55"/>
      <c r="R237" s="65"/>
    </row>
    <row r="238" spans="1:18" ht="24.9" customHeight="1" x14ac:dyDescent="0.25">
      <c r="A238" s="5">
        <f>IF(C238&lt;&gt;"",MAX($A$87:A237)+1,"")</f>
        <v>101</v>
      </c>
      <c r="B238" s="43"/>
      <c r="C238" s="12" t="s">
        <v>112</v>
      </c>
      <c r="D238" s="12" t="s">
        <v>114</v>
      </c>
      <c r="E238" s="5">
        <v>1</v>
      </c>
      <c r="F238" s="15" t="s">
        <v>24</v>
      </c>
      <c r="G238" s="59" t="s">
        <v>35</v>
      </c>
      <c r="H238" s="72" t="str">
        <f t="shared" ref="H238:H239" si="43">IF(G238="$","$",G238*E238)</f>
        <v>$</v>
      </c>
      <c r="Q238" s="55"/>
      <c r="R238" s="65"/>
    </row>
    <row r="239" spans="1:18" ht="24.9" customHeight="1" x14ac:dyDescent="0.25">
      <c r="A239" s="5">
        <f>IF(C239&lt;&gt;"",MAX($A$87:A238)+1,"")</f>
        <v>102</v>
      </c>
      <c r="B239" s="43"/>
      <c r="C239" s="12" t="s">
        <v>112</v>
      </c>
      <c r="D239" s="12" t="s">
        <v>181</v>
      </c>
      <c r="E239" s="5">
        <v>1</v>
      </c>
      <c r="F239" s="15" t="s">
        <v>24</v>
      </c>
      <c r="G239" s="59" t="s">
        <v>35</v>
      </c>
      <c r="H239" s="72" t="str">
        <f t="shared" si="43"/>
        <v>$</v>
      </c>
      <c r="Q239" s="55"/>
      <c r="R239" s="65"/>
    </row>
    <row r="240" spans="1:18" ht="13.8" thickBot="1" x14ac:dyDescent="0.3">
      <c r="A240" s="5" t="str">
        <f>IF(C240&lt;&gt;"",MAX($A$87:A239)+1,"")</f>
        <v/>
      </c>
    </row>
    <row r="241" spans="1:18" ht="24.9" customHeight="1" thickTop="1" thickBot="1" x14ac:dyDescent="0.3">
      <c r="A241" s="5">
        <f>IF(C241&lt;&gt;"",MAX($A$87:A240)+1,"")</f>
        <v>103</v>
      </c>
      <c r="B241" s="43"/>
      <c r="C241" s="57" t="s">
        <v>207</v>
      </c>
      <c r="D241" s="57"/>
      <c r="E241" s="102" t="s">
        <v>116</v>
      </c>
      <c r="F241" s="102" t="s">
        <v>117</v>
      </c>
      <c r="G241" s="102" t="s">
        <v>118</v>
      </c>
      <c r="H241" s="103" t="s">
        <v>119</v>
      </c>
      <c r="I241" s="15"/>
      <c r="Q241" s="55"/>
      <c r="R241" s="65"/>
    </row>
    <row r="242" spans="1:18" ht="16.2" thickTop="1" x14ac:dyDescent="0.25">
      <c r="A242" s="5" t="str">
        <f>IF(C242&lt;&gt;"",MAX($A$87:A241)+1,"")</f>
        <v/>
      </c>
      <c r="B242" s="43"/>
      <c r="D242" s="58"/>
      <c r="E242" s="5"/>
      <c r="G242" s="4"/>
      <c r="Q242" s="55"/>
      <c r="R242" s="65"/>
    </row>
    <row r="243" spans="1:18" ht="24.9" customHeight="1" x14ac:dyDescent="0.25">
      <c r="A243" s="5">
        <f>IF(C243&lt;&gt;"",MAX($A$87:A242)+1,"")</f>
        <v>104</v>
      </c>
      <c r="B243" s="43"/>
      <c r="C243" s="12" t="s">
        <v>112</v>
      </c>
      <c r="D243" s="12" t="s">
        <v>114</v>
      </c>
      <c r="E243" s="5">
        <v>1</v>
      </c>
      <c r="F243" s="15" t="s">
        <v>24</v>
      </c>
      <c r="G243" s="59" t="s">
        <v>35</v>
      </c>
      <c r="H243" s="72" t="str">
        <f t="shared" ref="H243:H245" si="44">IF(G243="$","$",G243*E243)</f>
        <v>$</v>
      </c>
      <c r="Q243" s="55"/>
      <c r="R243" s="65"/>
    </row>
    <row r="244" spans="1:18" ht="24.9" customHeight="1" x14ac:dyDescent="0.25">
      <c r="A244" s="5">
        <f>IF(C244&lt;&gt;"",MAX($A$87:A243)+1,"")</f>
        <v>105</v>
      </c>
      <c r="B244" s="43"/>
      <c r="C244" s="12" t="s">
        <v>112</v>
      </c>
      <c r="D244" s="12" t="s">
        <v>181</v>
      </c>
      <c r="E244" s="5">
        <v>1</v>
      </c>
      <c r="F244" s="15" t="s">
        <v>24</v>
      </c>
      <c r="G244" s="59" t="s">
        <v>35</v>
      </c>
      <c r="H244" s="72" t="str">
        <f t="shared" si="44"/>
        <v>$</v>
      </c>
      <c r="Q244" s="55"/>
      <c r="R244" s="65"/>
    </row>
    <row r="245" spans="1:18" ht="24.9" customHeight="1" x14ac:dyDescent="0.25">
      <c r="A245" s="5">
        <f>IF(C245&lt;&gt;"",MAX($A$87:A244)+1,"")</f>
        <v>106</v>
      </c>
      <c r="B245" s="43"/>
      <c r="C245" s="12" t="s">
        <v>112</v>
      </c>
      <c r="D245" s="12" t="s">
        <v>120</v>
      </c>
      <c r="E245" s="5">
        <v>1</v>
      </c>
      <c r="F245" s="15" t="s">
        <v>24</v>
      </c>
      <c r="G245" s="59" t="s">
        <v>35</v>
      </c>
      <c r="H245" s="72" t="str">
        <f t="shared" si="44"/>
        <v>$</v>
      </c>
      <c r="Q245" s="55"/>
      <c r="R245" s="65"/>
    </row>
    <row r="247" spans="1:18" x14ac:dyDescent="0.25">
      <c r="C247" s="1" t="s">
        <v>152</v>
      </c>
    </row>
    <row r="248" spans="1:18" x14ac:dyDescent="0.25">
      <c r="C248" s="67" t="s">
        <v>153</v>
      </c>
    </row>
    <row r="249" spans="1:18" x14ac:dyDescent="0.25">
      <c r="C249" s="67" t="s">
        <v>154</v>
      </c>
    </row>
    <row r="250" spans="1:18" x14ac:dyDescent="0.25">
      <c r="C250" s="67" t="s">
        <v>155</v>
      </c>
    </row>
    <row r="251" spans="1:18" x14ac:dyDescent="0.25">
      <c r="C251" s="67" t="s">
        <v>156</v>
      </c>
    </row>
    <row r="252" spans="1:18" x14ac:dyDescent="0.25">
      <c r="C252" s="67" t="s">
        <v>157</v>
      </c>
    </row>
    <row r="253" spans="1:18" x14ac:dyDescent="0.25">
      <c r="C253" s="67" t="s">
        <v>158</v>
      </c>
    </row>
    <row r="254" spans="1:18" x14ac:dyDescent="0.25">
      <c r="C254" s="67" t="s">
        <v>159</v>
      </c>
    </row>
    <row r="255" spans="1:18" x14ac:dyDescent="0.25">
      <c r="C255" s="67" t="s">
        <v>160</v>
      </c>
    </row>
    <row r="256" spans="1:18" x14ac:dyDescent="0.25">
      <c r="C256" s="67" t="s">
        <v>161</v>
      </c>
    </row>
    <row r="257" spans="3:3" x14ac:dyDescent="0.25">
      <c r="C257" s="67" t="s">
        <v>162</v>
      </c>
    </row>
    <row r="258" spans="3:3" x14ac:dyDescent="0.25">
      <c r="C258" s="67" t="s">
        <v>163</v>
      </c>
    </row>
    <row r="259" spans="3:3" x14ac:dyDescent="0.25">
      <c r="C259" s="67" t="s">
        <v>164</v>
      </c>
    </row>
    <row r="260" spans="3:3" x14ac:dyDescent="0.25">
      <c r="C260" s="12"/>
    </row>
    <row r="261" spans="3:3" x14ac:dyDescent="0.25">
      <c r="C261" s="1" t="s">
        <v>165</v>
      </c>
    </row>
    <row r="262" spans="3:3" x14ac:dyDescent="0.25">
      <c r="C262" s="67" t="s">
        <v>166</v>
      </c>
    </row>
    <row r="263" spans="3:3" x14ac:dyDescent="0.25">
      <c r="C263" s="67" t="s">
        <v>167</v>
      </c>
    </row>
    <row r="264" spans="3:3" x14ac:dyDescent="0.25">
      <c r="C264" s="67" t="s">
        <v>168</v>
      </c>
    </row>
    <row r="265" spans="3:3" x14ac:dyDescent="0.25">
      <c r="C265" s="67" t="s">
        <v>169</v>
      </c>
    </row>
    <row r="266" spans="3:3" x14ac:dyDescent="0.25">
      <c r="C266" s="67" t="s">
        <v>170</v>
      </c>
    </row>
    <row r="267" spans="3:3" x14ac:dyDescent="0.25">
      <c r="C267" s="67" t="s">
        <v>171</v>
      </c>
    </row>
    <row r="268" spans="3:3" x14ac:dyDescent="0.25">
      <c r="C268" s="12"/>
    </row>
    <row r="269" spans="3:3" x14ac:dyDescent="0.25">
      <c r="C269" s="1" t="s">
        <v>172</v>
      </c>
    </row>
    <row r="270" spans="3:3" x14ac:dyDescent="0.25">
      <c r="C270" s="68" t="s">
        <v>173</v>
      </c>
    </row>
    <row r="271" spans="3:3" x14ac:dyDescent="0.25">
      <c r="C271" s="67" t="s">
        <v>174</v>
      </c>
    </row>
    <row r="272" spans="3:3" x14ac:dyDescent="0.25">
      <c r="C272" s="67" t="s">
        <v>175</v>
      </c>
    </row>
  </sheetData>
  <mergeCells count="6">
    <mergeCell ref="L181:P181"/>
    <mergeCell ref="R7:R9"/>
    <mergeCell ref="C8:C9"/>
    <mergeCell ref="D8:D9"/>
    <mergeCell ref="F7:K7"/>
    <mergeCell ref="L7:Q7"/>
  </mergeCells>
  <phoneticPr fontId="0" type="noConversion"/>
  <pageMargins left="0.25" right="0.25" top="0.75" bottom="0.75" header="0.3" footer="0.3"/>
  <pageSetup paperSize="5" scale="62" fitToHeight="0" orientation="landscape" horizontalDpi="300" verticalDpi="300" r:id="rId1"/>
  <headerFooter alignWithMargins="0">
    <oddFooter>&amp;RPage &amp;P</oddFooter>
  </headerFooter>
  <rowBreaks count="8" manualBreakCount="8">
    <brk id="58" max="17" man="1"/>
    <brk id="94" max="17" man="1"/>
    <brk id="122" max="17" man="1"/>
    <brk id="149" max="17" man="1"/>
    <brk id="176" max="17" man="1"/>
    <brk id="202" max="17" man="1"/>
    <brk id="230" max="17" man="1"/>
    <brk id="272"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Form</vt:lpstr>
      <vt:lpstr>'Bid Form'!Print_Area</vt:lpstr>
      <vt:lpstr>'Bid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Andrea Boucher</cp:lastModifiedBy>
  <cp:lastPrinted>2024-10-08T15:58:48Z</cp:lastPrinted>
  <dcterms:created xsi:type="dcterms:W3CDTF">1997-05-01T12:51:15Z</dcterms:created>
  <dcterms:modified xsi:type="dcterms:W3CDTF">2024-10-08T15:58:53Z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eced8278-d8a9-4460-8209-4f6ddbfc7d2b</vt:lpwstr>
  </property>
</Properties>
</file>