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hristine&amp;Trish(SB)\FORMS\sponsored &amp; cost accounting\"/>
    </mc:Choice>
  </mc:AlternateContent>
  <bookViews>
    <workbookView xWindow="2040" yWindow="2355" windowWidth="22995" windowHeight="11580"/>
  </bookViews>
  <sheets>
    <sheet name="7-1-2018 F&amp;A Distribution" sheetId="1" r:id="rId1"/>
  </sheets>
  <definedNames>
    <definedName name="_xlnm.Print_Area" localSheetId="0">'7-1-2018 F&amp;A Distribution'!$A$1:$J$254</definedName>
    <definedName name="_xlnm.Print_Titles" localSheetId="0">'7-1-2018 F&amp;A Distribution'!$1:$4</definedName>
  </definedNames>
  <calcPr calcId="152511"/>
</workbook>
</file>

<file path=xl/calcChain.xml><?xml version="1.0" encoding="utf-8"?>
<calcChain xmlns="http://schemas.openxmlformats.org/spreadsheetml/2006/main">
  <c r="H237" i="1" l="1"/>
  <c r="H238" i="1" s="1"/>
  <c r="H228" i="1"/>
  <c r="H229" i="1" s="1"/>
  <c r="H200" i="1"/>
  <c r="H201" i="1" s="1"/>
  <c r="H183" i="1"/>
  <c r="H184" i="1" s="1"/>
  <c r="H174" i="1"/>
  <c r="H175" i="1" s="1"/>
  <c r="H165" i="1"/>
  <c r="H166" i="1" s="1"/>
  <c r="H146" i="1"/>
  <c r="H147" i="1" s="1"/>
  <c r="H136" i="1"/>
  <c r="H137" i="1" s="1"/>
  <c r="H107" i="1"/>
  <c r="H98" i="1"/>
  <c r="H97" i="1"/>
  <c r="H63" i="1"/>
  <c r="H64" i="1" s="1"/>
  <c r="H36" i="1"/>
  <c r="H35" i="1"/>
  <c r="H34" i="1"/>
  <c r="H33" i="1"/>
  <c r="H259" i="1" l="1"/>
</calcChain>
</file>

<file path=xl/sharedStrings.xml><?xml version="1.0" encoding="utf-8"?>
<sst xmlns="http://schemas.openxmlformats.org/spreadsheetml/2006/main" count="505" uniqueCount="138">
  <si>
    <t xml:space="preserve">University of Rhode Island               </t>
  </si>
  <si>
    <t>Agreement  on allocation of Dean/College/Depts %</t>
  </si>
  <si>
    <t xml:space="preserve">F&amp;A Distribution </t>
  </si>
  <si>
    <t>effective 7/1/2018</t>
  </si>
  <si>
    <t xml:space="preserve">College </t>
  </si>
  <si>
    <t>Department Name</t>
  </si>
  <si>
    <t>Dept#</t>
  </si>
  <si>
    <t xml:space="preserve">F&amp;A Allocation </t>
  </si>
  <si>
    <t>Dept</t>
  </si>
  <si>
    <t>Percent</t>
  </si>
  <si>
    <t>SPA-Admin &amp; Fin</t>
  </si>
  <si>
    <t>ANY COLLEGE OR DEPARTMENT</t>
  </si>
  <si>
    <t>SPA-Research</t>
  </si>
  <si>
    <t>Research Utilities &amp; Ins</t>
  </si>
  <si>
    <t>0000</t>
  </si>
  <si>
    <t>new chartfield</t>
  </si>
  <si>
    <t>Provost</t>
  </si>
  <si>
    <t>VP Research &amp; Econ. Dev.</t>
  </si>
  <si>
    <t>President</t>
  </si>
  <si>
    <t>0001</t>
  </si>
  <si>
    <t>Dean/College/Dept</t>
  </si>
  <si>
    <t>NNNN</t>
  </si>
  <si>
    <t>Department/PI</t>
  </si>
  <si>
    <t>Transportation Center</t>
  </si>
  <si>
    <t>Provost Office</t>
  </si>
  <si>
    <t>ATC - academic testing center</t>
  </si>
  <si>
    <t>Ryan Neurosciences Institute - new awards received on/after 12/1/2018</t>
  </si>
  <si>
    <t>Special Agreement</t>
  </si>
  <si>
    <t>Collaborative Awards</t>
  </si>
  <si>
    <t xml:space="preserve"> - split dependent upon the project's responsible (collaborative) college</t>
  </si>
  <si>
    <t>Ryan Neurosciences</t>
  </si>
  <si>
    <t>Ryan Neurosciences Institute - awards received prior to 12/1/2018</t>
  </si>
  <si>
    <t>ACAD Health -Institute for Integrated Health and Innovation (IIHI)</t>
  </si>
  <si>
    <t>ACAD</t>
  </si>
  <si>
    <t>CELS</t>
  </si>
  <si>
    <t>Dean, CELS</t>
  </si>
  <si>
    <t>Student Affairs</t>
  </si>
  <si>
    <t>Admin Unit 1</t>
  </si>
  <si>
    <t>Food Science and Nutrition</t>
  </si>
  <si>
    <t>Fish.Animal &amp;Vet.Science</t>
  </si>
  <si>
    <t>Plant Sciences</t>
  </si>
  <si>
    <t>Comm.Plan.&amp;Lands.Arch.</t>
  </si>
  <si>
    <t>CE Administration</t>
  </si>
  <si>
    <t>Admin Unit 2</t>
  </si>
  <si>
    <t>Env.&amp; Nat.Res.Economics</t>
  </si>
  <si>
    <t>20NN</t>
  </si>
  <si>
    <t>Natural Resource Science</t>
  </si>
  <si>
    <t>Geo Sciences</t>
  </si>
  <si>
    <t>Marine Affairs</t>
  </si>
  <si>
    <t>Agricultural Exp. Station</t>
  </si>
  <si>
    <t>Admin Unit 3</t>
  </si>
  <si>
    <t>Biological Sciences</t>
  </si>
  <si>
    <t>BGM-Biochem,Micro,Genetics</t>
  </si>
  <si>
    <r>
      <t>CELS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- I-CUBED - awards received prior to 7/1/2018</t>
    </r>
  </si>
  <si>
    <t>Dean/College/Dept-CELS</t>
  </si>
  <si>
    <t>ICUBED</t>
  </si>
  <si>
    <t>Journal Entry processed Quarterly for additional 1.04%</t>
  </si>
  <si>
    <r>
      <t>CELS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- I-CUBED - awards received on/after 7/1/2018</t>
    </r>
  </si>
  <si>
    <t>Arts and Sciences</t>
  </si>
  <si>
    <t>21NN</t>
  </si>
  <si>
    <t>Chemistry</t>
  </si>
  <si>
    <t>Languages</t>
  </si>
  <si>
    <t>Mathematics</t>
  </si>
  <si>
    <t>Physics</t>
  </si>
  <si>
    <t>Political Science</t>
  </si>
  <si>
    <t>Sociology</t>
  </si>
  <si>
    <t>Computer Science</t>
  </si>
  <si>
    <t>Criminology &amp; Criminal Justice</t>
  </si>
  <si>
    <t>CHS College of Health Sciences (ACAD Health)</t>
  </si>
  <si>
    <t>Human Devel. and Family Studies</t>
  </si>
  <si>
    <t>Communicative Disorders</t>
  </si>
  <si>
    <t>Physical Therapy</t>
  </si>
  <si>
    <t>Gerontology</t>
  </si>
  <si>
    <t>Kinesiology</t>
  </si>
  <si>
    <t>Kingstown Child Development Ctr</t>
  </si>
  <si>
    <t>Health Studies</t>
  </si>
  <si>
    <t>2NNN</t>
  </si>
  <si>
    <t>ASF CCE Child Development Ctr</t>
  </si>
  <si>
    <t>2907</t>
  </si>
  <si>
    <t>Psychology</t>
  </si>
  <si>
    <r>
      <t>CHS (ACAD Health)</t>
    </r>
    <r>
      <rPr>
        <b/>
        <i/>
        <sz val="10"/>
        <color indexed="60"/>
        <rFont val="Arial"/>
        <family val="2"/>
      </rPr>
      <t xml:space="preserve"> - CPRC</t>
    </r>
  </si>
  <si>
    <t>Dean/College/Dept/Dept</t>
  </si>
  <si>
    <t>CPRC</t>
  </si>
  <si>
    <t>Business</t>
  </si>
  <si>
    <t>Dean</t>
  </si>
  <si>
    <t>Textiles,Fashion Merchandising</t>
  </si>
  <si>
    <t>Labor Relations</t>
  </si>
  <si>
    <t>Engineering</t>
  </si>
  <si>
    <t>23NN</t>
  </si>
  <si>
    <t>Chemical Engineering</t>
  </si>
  <si>
    <t>Civil &amp; Environmental Eng.</t>
  </si>
  <si>
    <t>Electrical &amp; Compute Eng.</t>
  </si>
  <si>
    <t>Mechanical Engineering</t>
  </si>
  <si>
    <t>Industrial Engineering</t>
  </si>
  <si>
    <t>Ocean Engineering</t>
  </si>
  <si>
    <t>Engineering Computer Center</t>
  </si>
  <si>
    <t>Mech., Ind., Sys. Engineering</t>
  </si>
  <si>
    <r>
      <t>Engineering -</t>
    </r>
    <r>
      <rPr>
        <b/>
        <i/>
        <sz val="10"/>
        <color indexed="60"/>
        <rFont val="Arial"/>
        <family val="2"/>
      </rPr>
      <t xml:space="preserve"> COEUT</t>
    </r>
  </si>
  <si>
    <t>COEUT</t>
  </si>
  <si>
    <t>Dean/College/Dept-Engineering</t>
  </si>
  <si>
    <r>
      <t>Engineering -</t>
    </r>
    <r>
      <rPr>
        <b/>
        <i/>
        <sz val="10"/>
        <color indexed="60"/>
        <rFont val="Arial"/>
        <family val="2"/>
      </rPr>
      <t xml:space="preserve"> National Institute for Undersea Vehicle Technology (NIUVT)</t>
    </r>
  </si>
  <si>
    <t>Dept/PI</t>
  </si>
  <si>
    <t>23xx</t>
  </si>
  <si>
    <t>NIUVT</t>
  </si>
  <si>
    <t>Library - Dataspark</t>
  </si>
  <si>
    <t>Dataspark</t>
  </si>
  <si>
    <t>Nursing (ACAD Health)</t>
  </si>
  <si>
    <t>Nursing Instruction</t>
  </si>
  <si>
    <t>25NN</t>
  </si>
  <si>
    <t>Pharmacy (ACAD Health)</t>
  </si>
  <si>
    <t>26NN</t>
  </si>
  <si>
    <t>Pharmacy Practice</t>
  </si>
  <si>
    <t>Biomedical &amp; Pharmacy Sciences</t>
  </si>
  <si>
    <t>Crime Lab</t>
  </si>
  <si>
    <t>GSO</t>
  </si>
  <si>
    <t>GSO ONLY</t>
  </si>
  <si>
    <r>
      <t xml:space="preserve">GSO </t>
    </r>
    <r>
      <rPr>
        <b/>
        <i/>
        <sz val="10"/>
        <color indexed="60"/>
        <rFont val="Arial"/>
        <family val="2"/>
      </rPr>
      <t>- COEUT</t>
    </r>
  </si>
  <si>
    <r>
      <rPr>
        <b/>
        <i/>
        <sz val="10"/>
        <color theme="3"/>
        <rFont val="Arial"/>
        <family val="2"/>
      </rPr>
      <t>GSO Only</t>
    </r>
    <r>
      <rPr>
        <b/>
        <i/>
        <sz val="10"/>
        <color indexed="60"/>
        <rFont val="Arial"/>
        <family val="2"/>
      </rPr>
      <t xml:space="preserve"> - Coastal Institute</t>
    </r>
  </si>
  <si>
    <t>Coastal Institute</t>
  </si>
  <si>
    <t>GSO Dept 2800-2899</t>
  </si>
  <si>
    <t>Journal Entry processed Quarterly for additional 2.83%</t>
  </si>
  <si>
    <t>Dean/College/Dept/Dept.</t>
  </si>
  <si>
    <t>Coastal Institute-Kingston</t>
  </si>
  <si>
    <r>
      <rPr>
        <b/>
        <i/>
        <sz val="10"/>
        <color indexed="60"/>
        <rFont val="Arial"/>
        <family val="2"/>
      </rPr>
      <t>Coastal Institute</t>
    </r>
    <r>
      <rPr>
        <b/>
        <i/>
        <sz val="10"/>
        <color indexed="56"/>
        <rFont val="Arial"/>
        <family val="2"/>
      </rPr>
      <t>- Kingston / College</t>
    </r>
  </si>
  <si>
    <t>Coastal Institute- Kingston</t>
  </si>
  <si>
    <t>CEPS-School of Education</t>
  </si>
  <si>
    <t>School of Education</t>
  </si>
  <si>
    <t>Teacher Education</t>
  </si>
  <si>
    <t>Center for School Improvement</t>
  </si>
  <si>
    <t>24NN</t>
  </si>
  <si>
    <t>CEPS</t>
  </si>
  <si>
    <t>29NN</t>
  </si>
  <si>
    <r>
      <t xml:space="preserve">V.P. for Research &amp; Econ. Dev.- </t>
    </r>
    <r>
      <rPr>
        <b/>
        <i/>
        <sz val="10"/>
        <color rgb="FFFF0000"/>
        <rFont val="Arial"/>
        <family val="2"/>
      </rPr>
      <t xml:space="preserve">EPSCOR </t>
    </r>
  </si>
  <si>
    <t>EPSCOR Grant</t>
  </si>
  <si>
    <t>VP for Research &amp; Econ. Dev.-EPSCOR</t>
  </si>
  <si>
    <r>
      <t xml:space="preserve">V.P. for Research &amp; Econ. Dev. </t>
    </r>
    <r>
      <rPr>
        <b/>
        <i/>
        <sz val="10"/>
        <color rgb="FFFF0000"/>
        <rFont val="Arial"/>
        <family val="2"/>
      </rPr>
      <t>-SBDC</t>
    </r>
  </si>
  <si>
    <t>Per Federal Award- 100% to match</t>
  </si>
  <si>
    <t>SBDC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</si>
</sst>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3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i/>
      <sz val="10"/>
      <color indexed="56"/>
      <name val="Arial"/>
      <family val="2"/>
    </font>
    <font>
      <b/>
      <i/>
      <sz val="10"/>
      <color rgb="FFFF0000"/>
      <name val="Arial"/>
      <family val="2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6" fillId="4" borderId="2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4" borderId="1" xfId="0" applyFont="1" applyFill="1" applyBorder="1"/>
    <xf numFmtId="0" fontId="6" fillId="4" borderId="5" xfId="0" applyFont="1" applyFill="1" applyBorder="1" applyAlignment="1">
      <alignment horizontal="center"/>
    </xf>
    <xf numFmtId="10" fontId="6" fillId="4" borderId="3" xfId="2" applyNumberFormat="1" applyFont="1" applyFill="1" applyBorder="1" applyAlignment="1"/>
    <xf numFmtId="0" fontId="0" fillId="0" borderId="7" xfId="0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0" xfId="0" applyFont="1" applyFill="1" applyBorder="1"/>
    <xf numFmtId="0" fontId="2" fillId="4" borderId="10" xfId="0" applyFont="1" applyFill="1" applyBorder="1" applyAlignment="1">
      <alignment horizontal="center"/>
    </xf>
    <xf numFmtId="10" fontId="2" fillId="4" borderId="8" xfId="2" applyNumberFormat="1" applyFont="1" applyFill="1" applyBorder="1" applyAlignment="1"/>
    <xf numFmtId="9" fontId="0" fillId="0" borderId="0" xfId="2" applyFont="1"/>
    <xf numFmtId="0" fontId="4" fillId="4" borderId="8" xfId="0" applyFont="1" applyFill="1" applyBorder="1" applyAlignment="1">
      <alignment horizontal="center"/>
    </xf>
    <xf numFmtId="0" fontId="2" fillId="4" borderId="10" xfId="0" quotePrefix="1" applyFont="1" applyFill="1" applyBorder="1" applyAlignment="1">
      <alignment horizontal="center"/>
    </xf>
    <xf numFmtId="9" fontId="7" fillId="0" borderId="0" xfId="2" applyFont="1"/>
    <xf numFmtId="0" fontId="7" fillId="0" borderId="0" xfId="0" applyFont="1"/>
    <xf numFmtId="0" fontId="0" fillId="4" borderId="0" xfId="0" applyFill="1" applyBorder="1"/>
    <xf numFmtId="10" fontId="2" fillId="4" borderId="9" xfId="2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10" fontId="4" fillId="4" borderId="8" xfId="2" applyNumberFormat="1" applyFont="1" applyFill="1" applyBorder="1" applyAlignment="1"/>
    <xf numFmtId="0" fontId="0" fillId="0" borderId="5" xfId="0" applyBorder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4" fillId="4" borderId="11" xfId="0" applyFont="1" applyFill="1" applyBorder="1"/>
    <xf numFmtId="0" fontId="2" fillId="4" borderId="5" xfId="0" applyFont="1" applyFill="1" applyBorder="1" applyAlignment="1">
      <alignment horizontal="center"/>
    </xf>
    <xf numFmtId="10" fontId="2" fillId="4" borderId="3" xfId="2" applyNumberFormat="1" applyFont="1" applyFill="1" applyBorder="1" applyAlignment="1"/>
    <xf numFmtId="0" fontId="8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10" fontId="8" fillId="0" borderId="13" xfId="2" applyNumberFormat="1" applyFont="1" applyBorder="1" applyAlignment="1"/>
    <xf numFmtId="0" fontId="0" fillId="0" borderId="10" xfId="0" applyBorder="1" applyAlignment="1">
      <alignment horizontal="center"/>
    </xf>
    <xf numFmtId="0" fontId="0" fillId="0" borderId="10" xfId="0" applyBorder="1"/>
    <xf numFmtId="0" fontId="2" fillId="0" borderId="0" xfId="0" applyFont="1" applyFill="1" applyBorder="1"/>
    <xf numFmtId="0" fontId="9" fillId="0" borderId="10" xfId="0" applyFont="1" applyFill="1" applyBorder="1" applyAlignment="1">
      <alignment horizontal="center"/>
    </xf>
    <xf numFmtId="10" fontId="2" fillId="0" borderId="8" xfId="2" applyNumberFormat="1" applyFont="1" applyFill="1" applyBorder="1" applyAlignment="1"/>
    <xf numFmtId="0" fontId="2" fillId="0" borderId="10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" xfId="0" applyFont="1" applyBorder="1"/>
    <xf numFmtId="0" fontId="0" fillId="0" borderId="5" xfId="0" applyBorder="1" applyAlignment="1">
      <alignment horizontal="center"/>
    </xf>
    <xf numFmtId="0" fontId="4" fillId="0" borderId="1" xfId="0" applyFont="1" applyFill="1" applyBorder="1"/>
    <xf numFmtId="0" fontId="0" fillId="0" borderId="5" xfId="0" applyFill="1" applyBorder="1" applyAlignment="1">
      <alignment horizontal="center"/>
    </xf>
    <xf numFmtId="10" fontId="4" fillId="0" borderId="8" xfId="2" applyNumberFormat="1" applyFont="1" applyFill="1" applyBorder="1" applyAlignment="1"/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10" fontId="8" fillId="0" borderId="13" xfId="2" applyNumberFormat="1" applyFont="1" applyFill="1" applyBorder="1" applyAlignment="1"/>
    <xf numFmtId="0" fontId="4" fillId="0" borderId="5" xfId="0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2" xfId="0" applyFont="1" applyFill="1" applyBorder="1"/>
    <xf numFmtId="0" fontId="8" fillId="0" borderId="13" xfId="0" applyFont="1" applyFill="1" applyBorder="1" applyAlignment="1">
      <alignment horizontal="center"/>
    </xf>
    <xf numFmtId="0" fontId="0" fillId="0" borderId="0" xfId="0" applyBorder="1"/>
    <xf numFmtId="9" fontId="0" fillId="0" borderId="0" xfId="2" applyFont="1" applyFill="1"/>
    <xf numFmtId="43" fontId="0" fillId="0" borderId="0" xfId="1" applyFont="1" applyBorder="1"/>
    <xf numFmtId="0" fontId="2" fillId="2" borderId="7" xfId="0" applyFont="1" applyFill="1" applyBorder="1"/>
    <xf numFmtId="10" fontId="0" fillId="0" borderId="0" xfId="2" applyNumberFormat="1" applyFont="1" applyFill="1"/>
    <xf numFmtId="0" fontId="4" fillId="0" borderId="7" xfId="0" applyFont="1" applyBorder="1"/>
    <xf numFmtId="0" fontId="4" fillId="0" borderId="0" xfId="0" applyFont="1" applyBorder="1"/>
    <xf numFmtId="0" fontId="4" fillId="0" borderId="10" xfId="0" applyFont="1" applyFill="1" applyBorder="1" applyAlignment="1">
      <alignment horizontal="center"/>
    </xf>
    <xf numFmtId="9" fontId="2" fillId="0" borderId="0" xfId="2" applyFont="1" applyFill="1" applyAlignment="1">
      <alignment wrapText="1"/>
    </xf>
    <xf numFmtId="10" fontId="4" fillId="0" borderId="3" xfId="2" applyNumberFormat="1" applyFont="1" applyFill="1" applyBorder="1" applyAlignment="1"/>
    <xf numFmtId="43" fontId="0" fillId="0" borderId="0" xfId="1" applyFont="1"/>
    <xf numFmtId="10" fontId="0" fillId="0" borderId="0" xfId="2" applyNumberFormat="1" applyFont="1" applyFill="1" applyAlignment="1">
      <alignment horizontal="left"/>
    </xf>
    <xf numFmtId="43" fontId="0" fillId="0" borderId="0" xfId="0" applyNumberFormat="1" applyBorder="1"/>
    <xf numFmtId="9" fontId="2" fillId="0" borderId="0" xfId="2" applyFont="1" applyFill="1" applyAlignment="1">
      <alignment horizontal="left" wrapText="1"/>
    </xf>
    <xf numFmtId="0" fontId="8" fillId="0" borderId="18" xfId="0" applyFont="1" applyBorder="1"/>
    <xf numFmtId="0" fontId="8" fillId="0" borderId="13" xfId="0" applyFont="1" applyBorder="1" applyAlignment="1">
      <alignment horizontal="center" wrapText="1"/>
    </xf>
    <xf numFmtId="9" fontId="0" fillId="0" borderId="0" xfId="2" applyFont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Fill="1" applyBorder="1"/>
    <xf numFmtId="9" fontId="0" fillId="0" borderId="0" xfId="2" applyFont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9" xfId="0" applyBorder="1" applyAlignment="1">
      <alignment horizontal="center"/>
    </xf>
    <xf numFmtId="10" fontId="0" fillId="0" borderId="8" xfId="2" applyNumberFormat="1" applyFont="1" applyBorder="1" applyAlignment="1"/>
    <xf numFmtId="0" fontId="4" fillId="0" borderId="9" xfId="0" applyFont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2" applyFont="1" applyBorder="1"/>
    <xf numFmtId="0" fontId="2" fillId="0" borderId="8" xfId="0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0" fontId="8" fillId="5" borderId="18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6" xfId="0" applyFont="1" applyFill="1" applyBorder="1" applyAlignment="1">
      <alignment horizontal="center"/>
    </xf>
    <xf numFmtId="10" fontId="8" fillId="2" borderId="13" xfId="2" applyNumberFormat="1" applyFont="1" applyFill="1" applyBorder="1" applyAlignment="1"/>
    <xf numFmtId="0" fontId="6" fillId="2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0" xfId="0" applyFont="1" applyFill="1" applyBorder="1"/>
    <xf numFmtId="0" fontId="6" fillId="2" borderId="10" xfId="0" applyFont="1" applyFill="1" applyBorder="1" applyAlignment="1">
      <alignment horizontal="center"/>
    </xf>
    <xf numFmtId="10" fontId="2" fillId="2" borderId="8" xfId="2" applyNumberFormat="1" applyFont="1" applyFill="1" applyBorder="1" applyAlignment="1"/>
    <xf numFmtId="0" fontId="0" fillId="2" borderId="7" xfId="0" applyFill="1" applyBorder="1"/>
    <xf numFmtId="0" fontId="2" fillId="2" borderId="10" xfId="0" quotePrefix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/>
    <xf numFmtId="0" fontId="0" fillId="2" borderId="10" xfId="0" quotePrefix="1" applyFill="1" applyBorder="1" applyAlignment="1">
      <alignment horizontal="center"/>
    </xf>
    <xf numFmtId="0" fontId="4" fillId="2" borderId="0" xfId="0" applyFont="1" applyFill="1" applyBorder="1"/>
    <xf numFmtId="0" fontId="4" fillId="2" borderId="10" xfId="0" applyFont="1" applyFill="1" applyBorder="1" applyAlignment="1">
      <alignment horizontal="center"/>
    </xf>
    <xf numFmtId="10" fontId="4" fillId="2" borderId="8" xfId="2" applyNumberFormat="1" applyFont="1" applyFill="1" applyBorder="1" applyAlignment="1"/>
    <xf numFmtId="0" fontId="2" fillId="0" borderId="0" xfId="0" applyFont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8" fillId="0" borderId="17" xfId="0" applyFont="1" applyBorder="1"/>
    <xf numFmtId="0" fontId="0" fillId="0" borderId="8" xfId="0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10" fontId="0" fillId="0" borderId="3" xfId="2" applyNumberFormat="1" applyFont="1" applyFill="1" applyBorder="1"/>
    <xf numFmtId="0" fontId="2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0" fillId="0" borderId="10" xfId="0" applyFill="1" applyBorder="1"/>
    <xf numFmtId="0" fontId="4" fillId="2" borderId="24" xfId="0" applyFont="1" applyFill="1" applyBorder="1"/>
    <xf numFmtId="0" fontId="0" fillId="0" borderId="5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10" fontId="0" fillId="2" borderId="4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5" xfId="0" applyFont="1" applyFill="1" applyBorder="1" applyAlignment="1">
      <alignment horizontal="center"/>
    </xf>
    <xf numFmtId="10" fontId="4" fillId="2" borderId="3" xfId="2" applyNumberFormat="1" applyFont="1" applyFill="1" applyBorder="1" applyAlignment="1"/>
    <xf numFmtId="0" fontId="2" fillId="0" borderId="7" xfId="0" applyFont="1" applyFill="1" applyBorder="1"/>
    <xf numFmtId="0" fontId="2" fillId="0" borderId="8" xfId="0" applyFont="1" applyBorder="1" applyAlignment="1">
      <alignment horizontal="center"/>
    </xf>
    <xf numFmtId="0" fontId="8" fillId="0" borderId="12" xfId="0" applyFont="1" applyFill="1" applyBorder="1"/>
    <xf numFmtId="0" fontId="0" fillId="0" borderId="10" xfId="0" applyFill="1" applyBorder="1" applyAlignment="1">
      <alignment horizontal="center"/>
    </xf>
    <xf numFmtId="10" fontId="0" fillId="0" borderId="8" xfId="2" applyNumberFormat="1" applyFont="1" applyFill="1" applyBorder="1" applyAlignme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7" xfId="0" applyFont="1" applyFill="1" applyBorder="1"/>
    <xf numFmtId="0" fontId="0" fillId="4" borderId="21" xfId="0" applyFill="1" applyBorder="1" applyAlignment="1">
      <alignment horizontal="center"/>
    </xf>
    <xf numFmtId="0" fontId="4" fillId="4" borderId="10" xfId="0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5" xfId="0" applyFont="1" applyFill="1" applyBorder="1" applyAlignment="1">
      <alignment horizontal="center"/>
    </xf>
    <xf numFmtId="0" fontId="12" fillId="0" borderId="25" xfId="3" applyFont="1" applyBorder="1"/>
    <xf numFmtId="0" fontId="12" fillId="0" borderId="26" xfId="3" applyFont="1" applyBorder="1" applyAlignment="1">
      <alignment horizontal="center"/>
    </xf>
    <xf numFmtId="0" fontId="12" fillId="0" borderId="27" xfId="3" applyFont="1" applyBorder="1"/>
    <xf numFmtId="0" fontId="12" fillId="0" borderId="28" xfId="3" applyFont="1" applyBorder="1" applyAlignment="1">
      <alignment horizontal="center"/>
    </xf>
    <xf numFmtId="0" fontId="8" fillId="0" borderId="2" xfId="0" applyFon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5" borderId="18" xfId="0" applyFont="1" applyFill="1" applyBorder="1"/>
    <xf numFmtId="0" fontId="13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4" borderId="18" xfId="0" applyFont="1" applyFill="1" applyBorder="1"/>
    <xf numFmtId="0" fontId="6" fillId="4" borderId="16" xfId="0" applyFont="1" applyFill="1" applyBorder="1" applyAlignment="1">
      <alignment horizontal="center"/>
    </xf>
    <xf numFmtId="10" fontId="4" fillId="4" borderId="13" xfId="2" applyNumberFormat="1" applyFont="1" applyFill="1" applyBorder="1" applyAlignment="1"/>
    <xf numFmtId="0" fontId="4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4" borderId="15" xfId="0" applyFont="1" applyFill="1" applyBorder="1"/>
    <xf numFmtId="10" fontId="6" fillId="4" borderId="13" xfId="2" applyNumberFormat="1" applyFont="1" applyFill="1" applyBorder="1" applyAlignment="1"/>
    <xf numFmtId="0" fontId="2" fillId="4" borderId="10" xfId="0" applyFont="1" applyFill="1" applyBorder="1"/>
    <xf numFmtId="9" fontId="2" fillId="0" borderId="0" xfId="2" applyFont="1" applyBorder="1" applyAlignment="1">
      <alignment horizontal="center"/>
    </xf>
    <xf numFmtId="0" fontId="11" fillId="5" borderId="16" xfId="0" applyFont="1" applyFill="1" applyBorder="1"/>
    <xf numFmtId="0" fontId="0" fillId="4" borderId="7" xfId="0" applyFill="1" applyBorder="1" applyAlignment="1">
      <alignment horizontal="center"/>
    </xf>
    <xf numFmtId="10" fontId="0" fillId="4" borderId="33" xfId="2" applyNumberFormat="1" applyFont="1" applyFill="1" applyBorder="1"/>
    <xf numFmtId="9" fontId="2" fillId="0" borderId="0" xfId="2" applyFont="1" applyBorder="1" applyAlignment="1"/>
    <xf numFmtId="10" fontId="0" fillId="4" borderId="10" xfId="2" applyNumberFormat="1" applyFont="1" applyFill="1" applyBorder="1"/>
    <xf numFmtId="0" fontId="2" fillId="0" borderId="0" xfId="0" applyFont="1"/>
    <xf numFmtId="10" fontId="0" fillId="4" borderId="5" xfId="2" applyNumberFormat="1" applyFont="1" applyFill="1" applyBorder="1"/>
    <xf numFmtId="0" fontId="8" fillId="5" borderId="16" xfId="0" applyFont="1" applyFill="1" applyBorder="1"/>
    <xf numFmtId="0" fontId="6" fillId="2" borderId="15" xfId="0" applyFont="1" applyFill="1" applyBorder="1"/>
    <xf numFmtId="0" fontId="6" fillId="2" borderId="16" xfId="0" applyFont="1" applyFill="1" applyBorder="1" applyAlignment="1">
      <alignment horizontal="center"/>
    </xf>
    <xf numFmtId="10" fontId="6" fillId="2" borderId="13" xfId="2" applyNumberFormat="1" applyFont="1" applyFill="1" applyBorder="1" applyAlignment="1"/>
    <xf numFmtId="10" fontId="0" fillId="4" borderId="9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9" fontId="0" fillId="0" borderId="0" xfId="2" applyFont="1" applyFill="1" applyAlignment="1">
      <alignment horizontal="left"/>
    </xf>
    <xf numFmtId="9" fontId="2" fillId="0" borderId="0" xfId="2" applyFont="1" applyFill="1"/>
    <xf numFmtId="0" fontId="0" fillId="0" borderId="0" xfId="0" applyFill="1"/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0" fillId="0" borderId="34" xfId="0" applyBorder="1"/>
    <xf numFmtId="9" fontId="0" fillId="0" borderId="7" xfId="2" applyFont="1" applyBorder="1"/>
    <xf numFmtId="0" fontId="0" fillId="0" borderId="20" xfId="0" applyBorder="1"/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8" fillId="5" borderId="35" xfId="0" applyFont="1" applyFill="1" applyBorder="1"/>
    <xf numFmtId="0" fontId="8" fillId="2" borderId="36" xfId="0" applyFont="1" applyFill="1" applyBorder="1" applyAlignment="1">
      <alignment horizontal="center"/>
    </xf>
    <xf numFmtId="0" fontId="8" fillId="2" borderId="15" xfId="0" applyFont="1" applyFill="1" applyBorder="1"/>
    <xf numFmtId="9" fontId="0" fillId="5" borderId="0" xfId="2" applyFont="1" applyFill="1"/>
    <xf numFmtId="0" fontId="0" fillId="0" borderId="37" xfId="0" applyBorder="1"/>
    <xf numFmtId="0" fontId="0" fillId="2" borderId="37" xfId="0" applyFill="1" applyBorder="1"/>
    <xf numFmtId="0" fontId="0" fillId="2" borderId="37" xfId="0" applyFill="1" applyBorder="1" applyAlignment="1">
      <alignment horizontal="center"/>
    </xf>
    <xf numFmtId="0" fontId="0" fillId="2" borderId="38" xfId="0" applyFill="1" applyBorder="1"/>
    <xf numFmtId="0" fontId="9" fillId="2" borderId="10" xfId="0" applyFont="1" applyFill="1" applyBorder="1" applyAlignment="1">
      <alignment horizontal="center"/>
    </xf>
    <xf numFmtId="0" fontId="0" fillId="2" borderId="10" xfId="0" applyFill="1" applyBorder="1"/>
    <xf numFmtId="0" fontId="0" fillId="2" borderId="0" xfId="0" applyFill="1"/>
    <xf numFmtId="0" fontId="2" fillId="2" borderId="10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4" fillId="2" borderId="5" xfId="0" applyFont="1" applyFill="1" applyBorder="1"/>
    <xf numFmtId="0" fontId="0" fillId="0" borderId="0" xfId="0" applyAlignment="1">
      <alignment horizontal="center"/>
    </xf>
    <xf numFmtId="10" fontId="0" fillId="0" borderId="0" xfId="2" applyNumberFormat="1" applyFont="1"/>
    <xf numFmtId="0" fontId="2" fillId="5" borderId="21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left" wrapText="1"/>
    </xf>
    <xf numFmtId="0" fontId="8" fillId="5" borderId="17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center" wrapText="1"/>
    </xf>
    <xf numFmtId="9" fontId="2" fillId="0" borderId="21" xfId="2" applyFont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center" wrapText="1"/>
    </xf>
    <xf numFmtId="9" fontId="4" fillId="0" borderId="6" xfId="2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</cellXfs>
  <cellStyles count="15">
    <cellStyle name="Comma" xfId="1" builtinId="3"/>
    <cellStyle name="Normal" xfId="0" builtinId="0"/>
    <cellStyle name="Normal 10 10" xfId="4"/>
    <cellStyle name="Normal 2" xfId="5"/>
    <cellStyle name="Normal 2 2" xfId="6"/>
    <cellStyle name="Normal 2 3" xfId="7"/>
    <cellStyle name="Normal 2 3 2" xfId="3"/>
    <cellStyle name="Normal 2 3 2 2 2" xfId="8"/>
    <cellStyle name="Normal 2 3 2 2 2 2" xfId="9"/>
    <cellStyle name="Normal 2 3 2 4" xfId="10"/>
    <cellStyle name="Normal 3" xfId="11"/>
    <cellStyle name="Percent" xfId="2" builtinId="5"/>
    <cellStyle name="Percent 2" xfId="12"/>
    <cellStyle name="Percent 3" xfId="13"/>
    <cellStyle name="Percent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2276475</xdr:colOff>
      <xdr:row>10</xdr:row>
      <xdr:rowOff>0</xdr:rowOff>
    </xdr:from>
    <xdr:to>
      <xdr:col>5</xdr:col>
      <xdr:colOff>2447925</xdr:colOff>
      <xdr:row>11</xdr:row>
      <xdr:rowOff>133350</xdr:rowOff>
    </xdr:to>
    <xdr:sp macro="" textlink="">
      <xdr:nvSpPr>
        <xdr:cNvPr id="2" name="Right Brace 1"/>
        <xdr:cNvSpPr/>
      </xdr:nvSpPr>
      <xdr:spPr>
        <a:xfrm>
          <a:off x="7439025" y="1943100"/>
          <a:ext cx="171450" cy="295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2276475</xdr:colOff>
      <xdr:row>218</xdr:row>
      <xdr:rowOff>0</xdr:rowOff>
    </xdr:from>
    <xdr:to>
      <xdr:col>5</xdr:col>
      <xdr:colOff>2447925</xdr:colOff>
      <xdr:row>219</xdr:row>
      <xdr:rowOff>133350</xdr:rowOff>
    </xdr:to>
    <xdr:sp macro="" textlink="">
      <xdr:nvSpPr>
        <xdr:cNvPr id="3" name="Right Brace 2"/>
        <xdr:cNvSpPr/>
      </xdr:nvSpPr>
      <xdr:spPr>
        <a:xfrm>
          <a:off x="7439025" y="38119050"/>
          <a:ext cx="171450" cy="295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104775</xdr:colOff>
      <xdr:row>199</xdr:row>
      <xdr:rowOff>19050</xdr:rowOff>
    </xdr:from>
    <xdr:to>
      <xdr:col>8</xdr:col>
      <xdr:colOff>219075</xdr:colOff>
      <xdr:row>200</xdr:row>
      <xdr:rowOff>133350</xdr:rowOff>
    </xdr:to>
    <xdr:sp macro="" textlink="">
      <xdr:nvSpPr>
        <xdr:cNvPr id="4" name="Right Brace 3"/>
        <xdr:cNvSpPr/>
      </xdr:nvSpPr>
      <xdr:spPr>
        <a:xfrm>
          <a:off x="8810625" y="34985325"/>
          <a:ext cx="114300" cy="276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2276475</xdr:colOff>
      <xdr:row>208</xdr:row>
      <xdr:rowOff>0</xdr:rowOff>
    </xdr:from>
    <xdr:to>
      <xdr:col>5</xdr:col>
      <xdr:colOff>2447925</xdr:colOff>
      <xdr:row>210</xdr:row>
      <xdr:rowOff>133350</xdr:rowOff>
    </xdr:to>
    <xdr:sp macro="" textlink="">
      <xdr:nvSpPr>
        <xdr:cNvPr id="5" name="Right Brace 4"/>
        <xdr:cNvSpPr/>
      </xdr:nvSpPr>
      <xdr:spPr>
        <a:xfrm>
          <a:off x="7439025" y="36461700"/>
          <a:ext cx="17145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9"/>
  <sheetViews>
    <sheetView tabSelected="1" zoomScaleNormal="100" workbookViewId="0"/>
  </sheetViews>
  <sheetFormatPr defaultRowHeight="12.75" x14ac:dyDescent="0.2"/>
  <cols>
    <col min="1" max="1" width="3.85546875" customWidth="1"/>
    <col min="2" max="2" width="21.28515625" customWidth="1"/>
    <col min="3" max="3" width="42.28515625" customWidth="1"/>
    <col min="4" max="4" width="9.5703125" style="205" bestFit="1" customWidth="1"/>
    <col min="5" max="5" width="0.42578125" customWidth="1"/>
    <col min="6" max="6" width="37" bestFit="1" customWidth="1"/>
    <col min="7" max="7" width="7.140625" style="205" customWidth="1"/>
    <col min="8" max="8" width="9" style="206" customWidth="1"/>
    <col min="9" max="9" width="24.5703125" style="15" customWidth="1"/>
    <col min="12" max="12" width="11.28515625" bestFit="1" customWidth="1"/>
  </cols>
  <sheetData>
    <row r="1" spans="1:10" ht="18" customHeight="1" x14ac:dyDescent="0.2">
      <c r="B1" s="212" t="s">
        <v>0</v>
      </c>
      <c r="C1" s="212"/>
      <c r="D1" s="212"/>
      <c r="E1" s="212"/>
      <c r="F1" s="212"/>
      <c r="G1" s="212"/>
      <c r="H1" s="212"/>
      <c r="I1" s="213" t="s">
        <v>1</v>
      </c>
    </row>
    <row r="2" spans="1:10" ht="21.75" customHeight="1" x14ac:dyDescent="0.25">
      <c r="B2" s="215" t="s">
        <v>2</v>
      </c>
      <c r="C2" s="215"/>
      <c r="D2" s="215"/>
      <c r="E2" s="215"/>
      <c r="F2" s="215"/>
      <c r="G2" s="215"/>
      <c r="H2" s="215"/>
      <c r="I2" s="213"/>
    </row>
    <row r="3" spans="1:10" ht="21.75" customHeight="1" thickBot="1" x14ac:dyDescent="0.3">
      <c r="B3" s="216" t="s">
        <v>3</v>
      </c>
      <c r="C3" s="216"/>
      <c r="D3" s="216"/>
      <c r="E3" s="216"/>
      <c r="F3" s="216"/>
      <c r="G3" s="216"/>
      <c r="H3" s="216"/>
      <c r="I3" s="213"/>
    </row>
    <row r="4" spans="1:10" ht="14.25" thickTop="1" thickBot="1" x14ac:dyDescent="0.25">
      <c r="A4">
        <v>1</v>
      </c>
      <c r="B4" s="1" t="s">
        <v>4</v>
      </c>
      <c r="C4" s="2" t="s">
        <v>5</v>
      </c>
      <c r="D4" s="3" t="s">
        <v>6</v>
      </c>
      <c r="E4" s="4"/>
      <c r="F4" s="5" t="s">
        <v>7</v>
      </c>
      <c r="G4" s="6" t="s">
        <v>8</v>
      </c>
      <c r="H4" s="7" t="s">
        <v>9</v>
      </c>
      <c r="I4" s="214"/>
    </row>
    <row r="5" spans="1:10" ht="13.5" thickTop="1" x14ac:dyDescent="0.2">
      <c r="B5" s="8"/>
      <c r="C5" s="9"/>
      <c r="D5" s="10"/>
      <c r="E5" s="11"/>
      <c r="F5" s="12" t="s">
        <v>10</v>
      </c>
      <c r="G5" s="13">
        <v>4006</v>
      </c>
      <c r="H5" s="14">
        <v>0.16969999999999999</v>
      </c>
    </row>
    <row r="6" spans="1:10" x14ac:dyDescent="0.2">
      <c r="B6" s="8"/>
      <c r="C6" s="217" t="s">
        <v>11</v>
      </c>
      <c r="D6" s="16"/>
      <c r="E6" s="11"/>
      <c r="F6" s="12" t="s">
        <v>12</v>
      </c>
      <c r="G6" s="13">
        <v>3208</v>
      </c>
      <c r="H6" s="14">
        <v>0.26219999999999999</v>
      </c>
    </row>
    <row r="7" spans="1:10" x14ac:dyDescent="0.2">
      <c r="B7" s="8"/>
      <c r="C7" s="217"/>
      <c r="D7" s="16"/>
      <c r="E7" s="11"/>
      <c r="F7" s="12" t="s">
        <v>13</v>
      </c>
      <c r="G7" s="17" t="s">
        <v>14</v>
      </c>
      <c r="H7" s="14">
        <v>0.13850000000000001</v>
      </c>
      <c r="I7" s="18" t="s">
        <v>15</v>
      </c>
      <c r="J7" s="19"/>
    </row>
    <row r="8" spans="1:10" x14ac:dyDescent="0.2">
      <c r="B8" s="8"/>
      <c r="C8" s="217"/>
      <c r="D8" s="16"/>
      <c r="E8" s="11"/>
      <c r="F8" s="12" t="s">
        <v>16</v>
      </c>
      <c r="G8" s="13">
        <v>1101</v>
      </c>
      <c r="H8" s="14">
        <v>6.2600000000000003E-2</v>
      </c>
    </row>
    <row r="9" spans="1:10" x14ac:dyDescent="0.2">
      <c r="B9" s="8"/>
      <c r="C9" s="217"/>
      <c r="D9" s="16"/>
      <c r="E9" s="11"/>
      <c r="F9" s="20" t="s">
        <v>17</v>
      </c>
      <c r="G9" s="13">
        <v>7001</v>
      </c>
      <c r="H9" s="14">
        <v>9.0499999999999997E-2</v>
      </c>
    </row>
    <row r="10" spans="1:10" x14ac:dyDescent="0.2">
      <c r="B10" s="8"/>
      <c r="C10" s="217"/>
      <c r="D10" s="16"/>
      <c r="E10" s="11"/>
      <c r="F10" s="20" t="s">
        <v>18</v>
      </c>
      <c r="G10" s="17" t="s">
        <v>19</v>
      </c>
      <c r="H10" s="14">
        <v>1.8599999999999998E-2</v>
      </c>
    </row>
    <row r="11" spans="1:10" x14ac:dyDescent="0.2">
      <c r="B11" s="8"/>
      <c r="C11" s="217"/>
      <c r="D11" s="10"/>
      <c r="E11" s="21"/>
      <c r="F11" s="22" t="s">
        <v>20</v>
      </c>
      <c r="G11" s="23" t="s">
        <v>21</v>
      </c>
      <c r="H11" s="24">
        <v>0.25790000000000002</v>
      </c>
    </row>
    <row r="12" spans="1:10" ht="13.5" thickBot="1" x14ac:dyDescent="0.25">
      <c r="B12" s="25"/>
      <c r="C12" s="26"/>
      <c r="D12" s="27"/>
      <c r="E12" s="4"/>
      <c r="F12" s="28" t="s">
        <v>22</v>
      </c>
      <c r="G12" s="29"/>
      <c r="H12" s="30"/>
    </row>
    <row r="13" spans="1:10" ht="14.25" thickTop="1" thickBot="1" x14ac:dyDescent="0.25">
      <c r="A13">
        <v>2</v>
      </c>
      <c r="B13" s="31" t="s">
        <v>23</v>
      </c>
      <c r="C13" s="31"/>
      <c r="D13" s="32">
        <v>1008</v>
      </c>
      <c r="E13" s="33"/>
      <c r="F13" s="34" t="s">
        <v>7</v>
      </c>
      <c r="G13" s="35" t="s">
        <v>8</v>
      </c>
      <c r="H13" s="36" t="s">
        <v>9</v>
      </c>
    </row>
    <row r="14" spans="1:10" ht="13.5" thickTop="1" x14ac:dyDescent="0.2">
      <c r="B14" s="8"/>
      <c r="C14" s="8"/>
      <c r="D14" s="37"/>
      <c r="E14" s="38"/>
      <c r="F14" s="39" t="s">
        <v>10</v>
      </c>
      <c r="G14" s="40">
        <v>4006</v>
      </c>
      <c r="H14" s="41">
        <v>0.16969999999999999</v>
      </c>
    </row>
    <row r="15" spans="1:10" x14ac:dyDescent="0.2">
      <c r="B15" s="8"/>
      <c r="C15" s="8"/>
      <c r="D15" s="37"/>
      <c r="E15" s="38"/>
      <c r="F15" s="39" t="s">
        <v>12</v>
      </c>
      <c r="G15" s="40">
        <v>3208</v>
      </c>
      <c r="H15" s="41">
        <v>0.26219999999999999</v>
      </c>
    </row>
    <row r="16" spans="1:10" x14ac:dyDescent="0.2">
      <c r="B16" s="8"/>
      <c r="C16" s="8"/>
      <c r="D16" s="37"/>
      <c r="E16" s="38"/>
      <c r="F16" s="39" t="s">
        <v>13</v>
      </c>
      <c r="G16" s="42" t="s">
        <v>14</v>
      </c>
      <c r="H16" s="41">
        <v>0.13850000000000001</v>
      </c>
    </row>
    <row r="17" spans="1:10" x14ac:dyDescent="0.2">
      <c r="B17" s="8"/>
      <c r="C17" s="8"/>
      <c r="D17" s="37"/>
      <c r="E17" s="38"/>
      <c r="F17" s="39" t="s">
        <v>16</v>
      </c>
      <c r="G17" s="43">
        <v>1101</v>
      </c>
      <c r="H17" s="41">
        <v>6.2600000000000003E-2</v>
      </c>
    </row>
    <row r="18" spans="1:10" x14ac:dyDescent="0.2">
      <c r="B18" s="8"/>
      <c r="C18" s="8"/>
      <c r="D18" s="37"/>
      <c r="E18" s="38"/>
      <c r="F18" s="39" t="s">
        <v>17</v>
      </c>
      <c r="G18" s="43">
        <v>7001</v>
      </c>
      <c r="H18" s="41">
        <v>9.0499999999999997E-2</v>
      </c>
    </row>
    <row r="19" spans="1:10" x14ac:dyDescent="0.2">
      <c r="B19" s="8"/>
      <c r="C19" s="8"/>
      <c r="D19" s="37"/>
      <c r="E19" s="38"/>
      <c r="F19" s="39" t="s">
        <v>18</v>
      </c>
      <c r="G19" s="42" t="s">
        <v>19</v>
      </c>
      <c r="H19" s="41">
        <v>1.8599999999999998E-2</v>
      </c>
    </row>
    <row r="20" spans="1:10" ht="13.5" thickBot="1" x14ac:dyDescent="0.25">
      <c r="B20" s="8"/>
      <c r="C20" s="44"/>
      <c r="D20" s="45"/>
      <c r="E20" s="25"/>
      <c r="F20" s="46" t="s">
        <v>23</v>
      </c>
      <c r="G20" s="47">
        <v>1008</v>
      </c>
      <c r="H20" s="48">
        <v>0.25790000000000002</v>
      </c>
    </row>
    <row r="21" spans="1:10" ht="14.25" thickTop="1" thickBot="1" x14ac:dyDescent="0.25">
      <c r="A21">
        <v>3</v>
      </c>
      <c r="B21" s="31" t="s">
        <v>24</v>
      </c>
      <c r="C21" s="31"/>
      <c r="D21" s="32">
        <v>1105</v>
      </c>
      <c r="E21" s="33"/>
      <c r="F21" s="49" t="s">
        <v>7</v>
      </c>
      <c r="G21" s="50" t="s">
        <v>8</v>
      </c>
      <c r="H21" s="51" t="s">
        <v>9</v>
      </c>
    </row>
    <row r="22" spans="1:10" ht="13.5" thickTop="1" x14ac:dyDescent="0.2">
      <c r="B22" s="8"/>
      <c r="C22" s="8" t="s">
        <v>25</v>
      </c>
      <c r="D22" s="37">
        <v>1130</v>
      </c>
      <c r="E22" s="38"/>
      <c r="F22" s="39" t="s">
        <v>10</v>
      </c>
      <c r="G22" s="40">
        <v>4006</v>
      </c>
      <c r="H22" s="41">
        <v>0.16969999999999999</v>
      </c>
    </row>
    <row r="23" spans="1:10" x14ac:dyDescent="0.2">
      <c r="B23" s="8"/>
      <c r="C23" s="8"/>
      <c r="D23" s="37"/>
      <c r="E23" s="38"/>
      <c r="F23" s="39" t="s">
        <v>12</v>
      </c>
      <c r="G23" s="40">
        <v>3208</v>
      </c>
      <c r="H23" s="41">
        <v>0.26219999999999999</v>
      </c>
    </row>
    <row r="24" spans="1:10" x14ac:dyDescent="0.2">
      <c r="B24" s="8"/>
      <c r="C24" s="8"/>
      <c r="D24" s="37"/>
      <c r="E24" s="38"/>
      <c r="F24" s="39" t="s">
        <v>13</v>
      </c>
      <c r="G24" s="42" t="s">
        <v>14</v>
      </c>
      <c r="H24" s="41">
        <v>0.13850000000000001</v>
      </c>
    </row>
    <row r="25" spans="1:10" x14ac:dyDescent="0.2">
      <c r="B25" s="8"/>
      <c r="C25" s="8"/>
      <c r="D25" s="37"/>
      <c r="E25" s="38"/>
      <c r="F25" s="39" t="s">
        <v>16</v>
      </c>
      <c r="G25" s="43">
        <v>1101</v>
      </c>
      <c r="H25" s="41">
        <v>6.2600000000000003E-2</v>
      </c>
    </row>
    <row r="26" spans="1:10" x14ac:dyDescent="0.2">
      <c r="B26" s="8"/>
      <c r="C26" s="8"/>
      <c r="D26" s="37"/>
      <c r="E26" s="38"/>
      <c r="F26" s="39" t="s">
        <v>17</v>
      </c>
      <c r="G26" s="43">
        <v>7001</v>
      </c>
      <c r="H26" s="41">
        <v>9.0499999999999997E-2</v>
      </c>
    </row>
    <row r="27" spans="1:10" x14ac:dyDescent="0.2">
      <c r="B27" s="8"/>
      <c r="C27" s="8"/>
      <c r="D27" s="37"/>
      <c r="E27" s="38"/>
      <c r="F27" s="39" t="s">
        <v>18</v>
      </c>
      <c r="G27" s="42" t="s">
        <v>19</v>
      </c>
      <c r="H27" s="41">
        <v>1.8599999999999998E-2</v>
      </c>
    </row>
    <row r="28" spans="1:10" ht="13.5" thickBot="1" x14ac:dyDescent="0.25">
      <c r="B28" s="25"/>
      <c r="C28" s="44"/>
      <c r="D28" s="45"/>
      <c r="E28" s="25"/>
      <c r="F28" s="46" t="s">
        <v>24</v>
      </c>
      <c r="G28" s="52">
        <v>1105</v>
      </c>
      <c r="H28" s="48">
        <v>0.25790000000000002</v>
      </c>
    </row>
    <row r="29" spans="1:10" ht="14.25" thickTop="1" thickBot="1" x14ac:dyDescent="0.25">
      <c r="A29">
        <v>4</v>
      </c>
      <c r="B29" s="53" t="s">
        <v>26</v>
      </c>
      <c r="C29" s="54"/>
      <c r="D29" s="55">
        <v>1110</v>
      </c>
      <c r="E29" s="33"/>
      <c r="F29" s="49" t="s">
        <v>7</v>
      </c>
      <c r="G29" s="50" t="s">
        <v>8</v>
      </c>
      <c r="H29" s="51" t="s">
        <v>9</v>
      </c>
      <c r="I29" s="18" t="s">
        <v>27</v>
      </c>
      <c r="J29" s="56"/>
    </row>
    <row r="30" spans="1:10" ht="13.5" thickTop="1" x14ac:dyDescent="0.2">
      <c r="B30" s="8"/>
      <c r="C30" s="8"/>
      <c r="D30" s="37"/>
      <c r="E30" s="38"/>
      <c r="F30" s="39" t="s">
        <v>10</v>
      </c>
      <c r="G30" s="40">
        <v>4006</v>
      </c>
      <c r="H30" s="41">
        <v>0.16969999999999999</v>
      </c>
      <c r="I30" s="57"/>
      <c r="J30" s="58"/>
    </row>
    <row r="31" spans="1:10" x14ac:dyDescent="0.2">
      <c r="B31" s="8"/>
      <c r="C31" s="8"/>
      <c r="D31" s="37"/>
      <c r="E31" s="38"/>
      <c r="F31" s="39" t="s">
        <v>12</v>
      </c>
      <c r="G31" s="40">
        <v>3208</v>
      </c>
      <c r="H31" s="41">
        <v>0.26219999999999999</v>
      </c>
      <c r="I31" s="57"/>
      <c r="J31" s="58"/>
    </row>
    <row r="32" spans="1:10" x14ac:dyDescent="0.2">
      <c r="B32" s="59" t="s">
        <v>28</v>
      </c>
      <c r="C32" s="8"/>
      <c r="D32" s="37"/>
      <c r="E32" s="38"/>
      <c r="F32" s="39" t="s">
        <v>13</v>
      </c>
      <c r="G32" s="42" t="s">
        <v>14</v>
      </c>
      <c r="H32" s="41">
        <v>0.13850000000000001</v>
      </c>
      <c r="I32" s="57"/>
      <c r="J32" s="58"/>
    </row>
    <row r="33" spans="1:15" x14ac:dyDescent="0.2">
      <c r="B33" s="8"/>
      <c r="C33" s="8"/>
      <c r="D33" s="37"/>
      <c r="E33" s="38"/>
      <c r="F33" s="39" t="s">
        <v>16</v>
      </c>
      <c r="G33" s="43">
        <v>1101</v>
      </c>
      <c r="H33" s="41">
        <f>0.0626-0.0406</f>
        <v>2.2000000000000006E-2</v>
      </c>
      <c r="I33" s="60"/>
      <c r="J33" s="58"/>
    </row>
    <row r="34" spans="1:15" x14ac:dyDescent="0.2">
      <c r="B34" s="8"/>
      <c r="C34" s="8"/>
      <c r="D34" s="37"/>
      <c r="E34" s="38"/>
      <c r="F34" s="39" t="s">
        <v>17</v>
      </c>
      <c r="G34" s="43">
        <v>7001</v>
      </c>
      <c r="H34" s="41">
        <f>0.0905-0.0608</f>
        <v>2.9699999999999997E-2</v>
      </c>
      <c r="I34" s="60"/>
      <c r="J34" s="58"/>
    </row>
    <row r="35" spans="1:15" x14ac:dyDescent="0.2">
      <c r="B35" s="8"/>
      <c r="C35" s="8"/>
      <c r="D35" s="37"/>
      <c r="E35" s="38"/>
      <c r="F35" s="39" t="s">
        <v>18</v>
      </c>
      <c r="G35" s="42" t="s">
        <v>19</v>
      </c>
      <c r="H35" s="41">
        <f>0.0186-0.0186</f>
        <v>0</v>
      </c>
      <c r="I35" s="60"/>
      <c r="J35" s="58"/>
    </row>
    <row r="36" spans="1:15" ht="38.25" x14ac:dyDescent="0.2">
      <c r="B36" s="38"/>
      <c r="C36" s="61"/>
      <c r="D36" s="37"/>
      <c r="E36" s="38"/>
      <c r="F36" s="62" t="s">
        <v>20</v>
      </c>
      <c r="G36" s="63" t="s">
        <v>21</v>
      </c>
      <c r="H36" s="48">
        <f>25.79%-0.04</f>
        <v>0.21790000000000001</v>
      </c>
      <c r="I36" s="64" t="s">
        <v>29</v>
      </c>
      <c r="J36" s="58"/>
    </row>
    <row r="37" spans="1:15" ht="13.5" thickBot="1" x14ac:dyDescent="0.25">
      <c r="B37" s="25"/>
      <c r="C37" s="44"/>
      <c r="D37" s="45"/>
      <c r="E37" s="25"/>
      <c r="F37" s="46" t="s">
        <v>30</v>
      </c>
      <c r="G37" s="52">
        <v>1110</v>
      </c>
      <c r="H37" s="65">
        <v>0.16</v>
      </c>
      <c r="I37" s="64"/>
      <c r="J37" s="56"/>
    </row>
    <row r="38" spans="1:15" ht="14.25" thickTop="1" thickBot="1" x14ac:dyDescent="0.25">
      <c r="A38">
        <v>5</v>
      </c>
      <c r="B38" s="53" t="s">
        <v>31</v>
      </c>
      <c r="C38" s="54"/>
      <c r="D38" s="55">
        <v>1110</v>
      </c>
      <c r="E38" s="33"/>
      <c r="F38" s="49" t="s">
        <v>7</v>
      </c>
      <c r="G38" s="50" t="s">
        <v>8</v>
      </c>
      <c r="H38" s="51" t="s">
        <v>9</v>
      </c>
      <c r="I38" s="18" t="s">
        <v>27</v>
      </c>
      <c r="J38" s="56"/>
      <c r="K38" s="56"/>
      <c r="L38" s="56"/>
      <c r="M38" s="56"/>
      <c r="N38" s="56"/>
    </row>
    <row r="39" spans="1:15" ht="13.5" thickTop="1" x14ac:dyDescent="0.2">
      <c r="B39" s="8"/>
      <c r="C39" s="8"/>
      <c r="D39" s="37"/>
      <c r="E39" s="38"/>
      <c r="F39" s="39" t="s">
        <v>10</v>
      </c>
      <c r="G39" s="40">
        <v>4006</v>
      </c>
      <c r="H39" s="41">
        <v>0.16969999999999999</v>
      </c>
      <c r="I39" s="57"/>
      <c r="J39" s="58"/>
      <c r="K39" s="58"/>
      <c r="L39" s="58"/>
      <c r="M39" s="58"/>
      <c r="N39" s="58"/>
      <c r="O39" s="66"/>
    </row>
    <row r="40" spans="1:15" x14ac:dyDescent="0.2">
      <c r="B40" s="8"/>
      <c r="C40" s="8"/>
      <c r="D40" s="37"/>
      <c r="E40" s="38"/>
      <c r="F40" s="39" t="s">
        <v>12</v>
      </c>
      <c r="G40" s="40">
        <v>3208</v>
      </c>
      <c r="H40" s="41">
        <v>0.26219999999999999</v>
      </c>
      <c r="I40" s="57"/>
      <c r="J40" s="58"/>
      <c r="K40" s="58"/>
      <c r="L40" s="58"/>
      <c r="M40" s="58"/>
      <c r="N40" s="58"/>
      <c r="O40" s="66"/>
    </row>
    <row r="41" spans="1:15" x14ac:dyDescent="0.2">
      <c r="B41" s="59" t="s">
        <v>28</v>
      </c>
      <c r="C41" s="8"/>
      <c r="D41" s="37"/>
      <c r="E41" s="38"/>
      <c r="F41" s="39" t="s">
        <v>13</v>
      </c>
      <c r="G41" s="42" t="s">
        <v>14</v>
      </c>
      <c r="H41" s="41">
        <v>0.13850000000000001</v>
      </c>
      <c r="I41" s="57"/>
      <c r="J41" s="58"/>
      <c r="K41" s="58"/>
      <c r="L41" s="58"/>
      <c r="M41" s="58"/>
      <c r="N41" s="58"/>
      <c r="O41" s="66"/>
    </row>
    <row r="42" spans="1:15" x14ac:dyDescent="0.2">
      <c r="B42" s="8"/>
      <c r="C42" s="8"/>
      <c r="D42" s="37"/>
      <c r="E42" s="38"/>
      <c r="F42" s="39" t="s">
        <v>16</v>
      </c>
      <c r="G42" s="43">
        <v>1101</v>
      </c>
      <c r="H42" s="41">
        <v>5.0000000000000001E-3</v>
      </c>
      <c r="I42" s="67">
        <v>4.0599999999999997E-2</v>
      </c>
      <c r="J42" s="58"/>
      <c r="K42" s="58"/>
      <c r="L42" s="58"/>
      <c r="M42" s="58"/>
      <c r="N42" s="58"/>
      <c r="O42" s="66"/>
    </row>
    <row r="43" spans="1:15" x14ac:dyDescent="0.2">
      <c r="B43" s="8"/>
      <c r="C43" s="8"/>
      <c r="D43" s="37"/>
      <c r="E43" s="38"/>
      <c r="F43" s="39" t="s">
        <v>17</v>
      </c>
      <c r="G43" s="43">
        <v>7001</v>
      </c>
      <c r="H43" s="41">
        <v>7.1000000000000004E-3</v>
      </c>
      <c r="I43" s="67">
        <v>6.08E-2</v>
      </c>
      <c r="J43" s="58"/>
      <c r="K43" s="58"/>
      <c r="L43" s="58"/>
      <c r="M43" s="58"/>
      <c r="N43" s="58"/>
      <c r="O43" s="66"/>
    </row>
    <row r="44" spans="1:15" x14ac:dyDescent="0.2">
      <c r="B44" s="8"/>
      <c r="C44" s="8"/>
      <c r="D44" s="37"/>
      <c r="E44" s="38"/>
      <c r="F44" s="39" t="s">
        <v>18</v>
      </c>
      <c r="G44" s="42" t="s">
        <v>19</v>
      </c>
      <c r="H44" s="41">
        <v>1.5E-3</v>
      </c>
      <c r="I44" s="67">
        <v>1.8599999999999998E-2</v>
      </c>
      <c r="J44" s="58"/>
      <c r="K44" s="58"/>
      <c r="L44" s="58"/>
      <c r="M44" s="58"/>
      <c r="N44" s="58"/>
      <c r="O44" s="66"/>
    </row>
    <row r="45" spans="1:15" ht="38.25" x14ac:dyDescent="0.2">
      <c r="B45" s="38"/>
      <c r="C45" s="61"/>
      <c r="D45" s="37"/>
      <c r="E45" s="38"/>
      <c r="F45" s="62" t="s">
        <v>20</v>
      </c>
      <c r="G45" s="63" t="s">
        <v>21</v>
      </c>
      <c r="H45" s="48">
        <v>0.25790000000000002</v>
      </c>
      <c r="I45" s="64" t="s">
        <v>29</v>
      </c>
      <c r="J45" s="58"/>
      <c r="K45" s="58"/>
      <c r="L45" s="58"/>
      <c r="M45" s="58"/>
      <c r="N45" s="58"/>
      <c r="O45" s="66"/>
    </row>
    <row r="46" spans="1:15" ht="15.75" customHeight="1" thickBot="1" x14ac:dyDescent="0.25">
      <c r="B46" s="25"/>
      <c r="C46" s="44"/>
      <c r="D46" s="45"/>
      <c r="E46" s="25"/>
      <c r="F46" s="46" t="s">
        <v>30</v>
      </c>
      <c r="G46" s="52">
        <v>1110</v>
      </c>
      <c r="H46" s="65">
        <v>0.15809999999999999</v>
      </c>
      <c r="I46" s="64"/>
      <c r="J46" s="56"/>
      <c r="K46" s="56"/>
      <c r="L46" s="68"/>
      <c r="M46" s="56"/>
      <c r="N46" s="56"/>
    </row>
    <row r="47" spans="1:15" ht="29.25" customHeight="1" thickTop="1" thickBot="1" x14ac:dyDescent="0.25">
      <c r="A47">
        <v>6</v>
      </c>
      <c r="B47" s="208" t="s">
        <v>32</v>
      </c>
      <c r="C47" s="209"/>
      <c r="D47" s="32">
        <v>1550</v>
      </c>
      <c r="E47" s="33"/>
      <c r="F47" s="49" t="s">
        <v>7</v>
      </c>
      <c r="G47" s="50" t="s">
        <v>8</v>
      </c>
      <c r="H47" s="51" t="s">
        <v>9</v>
      </c>
      <c r="I47" s="18" t="s">
        <v>27</v>
      </c>
      <c r="J47" s="68"/>
      <c r="K47" s="68"/>
      <c r="L47" s="56"/>
      <c r="M47" s="56"/>
      <c r="N47" s="56"/>
    </row>
    <row r="48" spans="1:15" ht="13.5" thickTop="1" x14ac:dyDescent="0.2">
      <c r="B48" s="8"/>
      <c r="C48" s="8"/>
      <c r="D48" s="37"/>
      <c r="E48" s="38"/>
      <c r="F48" s="39" t="s">
        <v>10</v>
      </c>
      <c r="G48" s="40">
        <v>4006</v>
      </c>
      <c r="H48" s="41">
        <v>0.16969999999999999</v>
      </c>
      <c r="I48" s="57"/>
      <c r="J48" s="56"/>
      <c r="K48" s="56"/>
      <c r="L48" s="56"/>
      <c r="M48" s="56"/>
      <c r="N48" s="56"/>
    </row>
    <row r="49" spans="1:14" x14ac:dyDescent="0.2">
      <c r="B49" s="59" t="s">
        <v>28</v>
      </c>
      <c r="C49" s="8"/>
      <c r="D49" s="37"/>
      <c r="E49" s="38"/>
      <c r="F49" s="39" t="s">
        <v>12</v>
      </c>
      <c r="G49" s="40">
        <v>3208</v>
      </c>
      <c r="H49" s="41">
        <v>0.26219999999999999</v>
      </c>
      <c r="I49" s="57"/>
      <c r="J49" s="56"/>
      <c r="K49" s="56"/>
      <c r="L49" s="56"/>
      <c r="M49" s="56"/>
      <c r="N49" s="56"/>
    </row>
    <row r="50" spans="1:14" x14ac:dyDescent="0.2">
      <c r="B50" s="8"/>
      <c r="C50" s="8"/>
      <c r="D50" s="37"/>
      <c r="E50" s="38"/>
      <c r="F50" s="39" t="s">
        <v>13</v>
      </c>
      <c r="G50" s="42" t="s">
        <v>14</v>
      </c>
      <c r="H50" s="41">
        <v>0.13850000000000001</v>
      </c>
      <c r="I50" s="57"/>
    </row>
    <row r="51" spans="1:14" x14ac:dyDescent="0.2">
      <c r="B51" s="8"/>
      <c r="C51" s="8"/>
      <c r="D51" s="37"/>
      <c r="E51" s="38"/>
      <c r="F51" s="39" t="s">
        <v>16</v>
      </c>
      <c r="G51" s="43">
        <v>1101</v>
      </c>
      <c r="H51" s="41">
        <v>5.0000000000000001E-3</v>
      </c>
      <c r="I51" s="57"/>
    </row>
    <row r="52" spans="1:14" x14ac:dyDescent="0.2">
      <c r="B52" s="8"/>
      <c r="C52" s="8"/>
      <c r="D52" s="37"/>
      <c r="E52" s="38"/>
      <c r="F52" s="39" t="s">
        <v>17</v>
      </c>
      <c r="G52" s="43">
        <v>7001</v>
      </c>
      <c r="H52" s="41">
        <v>7.1000000000000004E-3</v>
      </c>
      <c r="I52" s="57"/>
    </row>
    <row r="53" spans="1:14" x14ac:dyDescent="0.2">
      <c r="B53" s="8"/>
      <c r="C53" s="8"/>
      <c r="D53" s="37"/>
      <c r="E53" s="38"/>
      <c r="F53" s="39" t="s">
        <v>18</v>
      </c>
      <c r="G53" s="42" t="s">
        <v>19</v>
      </c>
      <c r="H53" s="41">
        <v>1.5E-3</v>
      </c>
      <c r="I53" s="57"/>
    </row>
    <row r="54" spans="1:14" ht="38.25" x14ac:dyDescent="0.2">
      <c r="B54" s="38"/>
      <c r="C54" s="61"/>
      <c r="D54" s="37"/>
      <c r="E54" s="38"/>
      <c r="F54" s="62" t="s">
        <v>20</v>
      </c>
      <c r="G54" s="63" t="s">
        <v>21</v>
      </c>
      <c r="H54" s="48">
        <v>0.25790000000000002</v>
      </c>
      <c r="I54" s="64" t="s">
        <v>29</v>
      </c>
    </row>
    <row r="55" spans="1:14" ht="13.5" thickBot="1" x14ac:dyDescent="0.25">
      <c r="B55" s="25"/>
      <c r="C55" s="44"/>
      <c r="D55" s="45"/>
      <c r="E55" s="25"/>
      <c r="F55" s="46" t="s">
        <v>33</v>
      </c>
      <c r="G55" s="52">
        <v>1550</v>
      </c>
      <c r="H55" s="48">
        <v>0.15809999999999999</v>
      </c>
      <c r="I55" s="69"/>
    </row>
    <row r="56" spans="1:14" ht="14.25" thickTop="1" thickBot="1" x14ac:dyDescent="0.25">
      <c r="A56">
        <v>7</v>
      </c>
      <c r="B56" s="31" t="s">
        <v>34</v>
      </c>
      <c r="C56" s="70"/>
      <c r="D56" s="71">
        <v>2000</v>
      </c>
      <c r="E56" s="33"/>
      <c r="F56" s="49" t="s">
        <v>7</v>
      </c>
      <c r="G56" s="50" t="s">
        <v>8</v>
      </c>
      <c r="H56" s="51" t="s">
        <v>9</v>
      </c>
      <c r="I56" s="72"/>
    </row>
    <row r="57" spans="1:14" ht="13.5" thickTop="1" x14ac:dyDescent="0.2">
      <c r="B57" s="8" t="s">
        <v>35</v>
      </c>
      <c r="C57" s="73" t="s">
        <v>20</v>
      </c>
      <c r="D57" s="74">
        <v>2000</v>
      </c>
      <c r="E57" s="75"/>
      <c r="F57" s="39" t="s">
        <v>10</v>
      </c>
      <c r="G57" s="40">
        <v>4006</v>
      </c>
      <c r="H57" s="41">
        <v>0.16969999999999999</v>
      </c>
    </row>
    <row r="58" spans="1:14" x14ac:dyDescent="0.2">
      <c r="B58" s="8" t="s">
        <v>36</v>
      </c>
      <c r="C58" s="73"/>
      <c r="D58" s="74">
        <v>2011</v>
      </c>
      <c r="E58" s="75"/>
      <c r="F58" s="39" t="s">
        <v>12</v>
      </c>
      <c r="G58" s="40">
        <v>3208</v>
      </c>
      <c r="H58" s="41">
        <v>0.26219999999999999</v>
      </c>
    </row>
    <row r="59" spans="1:14" x14ac:dyDescent="0.2">
      <c r="B59" s="8" t="s">
        <v>37</v>
      </c>
      <c r="C59" s="73" t="s">
        <v>38</v>
      </c>
      <c r="D59" s="74">
        <v>2012</v>
      </c>
      <c r="E59" s="75"/>
      <c r="F59" s="39" t="s">
        <v>13</v>
      </c>
      <c r="G59" s="42" t="s">
        <v>14</v>
      </c>
      <c r="H59" s="41">
        <v>0.13850000000000001</v>
      </c>
    </row>
    <row r="60" spans="1:14" x14ac:dyDescent="0.2">
      <c r="B60" s="8" t="s">
        <v>37</v>
      </c>
      <c r="C60" s="73" t="s">
        <v>39</v>
      </c>
      <c r="D60" s="74">
        <v>2012</v>
      </c>
      <c r="E60" s="75"/>
      <c r="F60" s="39" t="s">
        <v>16</v>
      </c>
      <c r="G60" s="43">
        <v>1101</v>
      </c>
      <c r="H60" s="41">
        <v>6.2600000000000003E-2</v>
      </c>
    </row>
    <row r="61" spans="1:14" x14ac:dyDescent="0.2">
      <c r="B61" s="8" t="s">
        <v>37</v>
      </c>
      <c r="C61" s="73" t="s">
        <v>40</v>
      </c>
      <c r="D61" s="74">
        <v>2012</v>
      </c>
      <c r="E61" s="75"/>
      <c r="F61" s="39" t="s">
        <v>17</v>
      </c>
      <c r="G61" s="43">
        <v>7001</v>
      </c>
      <c r="H61" s="41">
        <v>9.0499999999999997E-2</v>
      </c>
    </row>
    <row r="62" spans="1:14" x14ac:dyDescent="0.2">
      <c r="B62" s="8" t="s">
        <v>37</v>
      </c>
      <c r="C62" s="73" t="s">
        <v>41</v>
      </c>
      <c r="D62" s="74">
        <v>2012</v>
      </c>
      <c r="E62" s="75"/>
      <c r="F62" s="39" t="s">
        <v>18</v>
      </c>
      <c r="G62" s="42" t="s">
        <v>19</v>
      </c>
      <c r="H62" s="41">
        <v>1.8599999999999998E-2</v>
      </c>
    </row>
    <row r="63" spans="1:14" x14ac:dyDescent="0.2">
      <c r="B63" s="8" t="s">
        <v>37</v>
      </c>
      <c r="C63" s="73" t="s">
        <v>42</v>
      </c>
      <c r="D63" s="74">
        <v>2012</v>
      </c>
      <c r="E63" s="75"/>
      <c r="F63" s="76" t="s">
        <v>20</v>
      </c>
      <c r="G63" s="63">
        <v>2000</v>
      </c>
      <c r="H63" s="48">
        <f>ROUND(0.2579*I63,4)</f>
        <v>0.19339999999999999</v>
      </c>
      <c r="I63" s="77">
        <v>0.75</v>
      </c>
    </row>
    <row r="64" spans="1:14" x14ac:dyDescent="0.2">
      <c r="B64" s="8" t="s">
        <v>43</v>
      </c>
      <c r="C64" s="73" t="s">
        <v>44</v>
      </c>
      <c r="D64" s="74">
        <v>2013</v>
      </c>
      <c r="E64" s="75"/>
      <c r="F64" s="76" t="s">
        <v>22</v>
      </c>
      <c r="G64" s="63" t="s">
        <v>45</v>
      </c>
      <c r="H64" s="48">
        <f>0.2579-H63</f>
        <v>6.450000000000003E-2</v>
      </c>
      <c r="I64" s="77">
        <v>0.25</v>
      </c>
    </row>
    <row r="65" spans="1:10" x14ac:dyDescent="0.2">
      <c r="B65" s="8" t="s">
        <v>43</v>
      </c>
      <c r="C65" s="73" t="s">
        <v>46</v>
      </c>
      <c r="D65" s="78">
        <v>2013</v>
      </c>
      <c r="E65" s="75"/>
      <c r="F65" s="79"/>
      <c r="G65" s="80"/>
      <c r="H65" s="81"/>
    </row>
    <row r="66" spans="1:10" x14ac:dyDescent="0.2">
      <c r="B66" s="8" t="s">
        <v>43</v>
      </c>
      <c r="C66" s="73" t="s">
        <v>47</v>
      </c>
      <c r="D66" s="78">
        <v>2013</v>
      </c>
      <c r="E66" s="75"/>
      <c r="F66" s="82"/>
      <c r="G66" s="80"/>
      <c r="H66" s="81"/>
    </row>
    <row r="67" spans="1:10" x14ac:dyDescent="0.2">
      <c r="B67" s="8" t="s">
        <v>43</v>
      </c>
      <c r="C67" s="73" t="s">
        <v>48</v>
      </c>
      <c r="D67" s="78">
        <v>2013</v>
      </c>
      <c r="E67" s="75"/>
      <c r="F67" s="82"/>
      <c r="G67" s="80"/>
      <c r="H67" s="81"/>
    </row>
    <row r="68" spans="1:10" ht="13.5" thickBot="1" x14ac:dyDescent="0.25">
      <c r="B68" s="8" t="s">
        <v>43</v>
      </c>
      <c r="C68" s="73" t="s">
        <v>49</v>
      </c>
      <c r="D68" s="78">
        <v>2013</v>
      </c>
      <c r="E68" s="83"/>
      <c r="F68" s="79"/>
      <c r="G68" s="84"/>
      <c r="H68" s="81"/>
      <c r="I68" s="85"/>
    </row>
    <row r="69" spans="1:10" x14ac:dyDescent="0.2">
      <c r="B69" s="8" t="s">
        <v>50</v>
      </c>
      <c r="C69" s="73" t="s">
        <v>51</v>
      </c>
      <c r="D69" s="86">
        <v>2102</v>
      </c>
      <c r="E69" s="75"/>
      <c r="F69" s="56"/>
      <c r="G69" s="37"/>
      <c r="H69" s="81"/>
    </row>
    <row r="70" spans="1:10" ht="13.5" thickBot="1" x14ac:dyDescent="0.25">
      <c r="B70" s="8" t="s">
        <v>50</v>
      </c>
      <c r="C70" s="87" t="s">
        <v>52</v>
      </c>
      <c r="D70" s="88">
        <v>2014</v>
      </c>
      <c r="E70" s="75"/>
      <c r="F70" s="56"/>
      <c r="G70" s="37"/>
      <c r="H70" s="81"/>
    </row>
    <row r="71" spans="1:10" ht="14.25" thickTop="1" thickBot="1" x14ac:dyDescent="0.25">
      <c r="A71">
        <v>8</v>
      </c>
      <c r="B71" s="54" t="s">
        <v>53</v>
      </c>
      <c r="C71" s="89"/>
      <c r="D71" s="90">
        <v>3217</v>
      </c>
      <c r="E71" s="91"/>
      <c r="F71" s="92" t="s">
        <v>7</v>
      </c>
      <c r="G71" s="93" t="s">
        <v>8</v>
      </c>
      <c r="H71" s="94" t="s">
        <v>9</v>
      </c>
      <c r="I71" s="18" t="s">
        <v>27</v>
      </c>
    </row>
    <row r="72" spans="1:10" ht="13.5" thickTop="1" x14ac:dyDescent="0.2">
      <c r="B72" s="73"/>
      <c r="C72" s="95"/>
      <c r="D72" s="96"/>
      <c r="E72" s="97"/>
      <c r="F72" s="98" t="s">
        <v>10</v>
      </c>
      <c r="G72" s="99">
        <v>4006</v>
      </c>
      <c r="H72" s="100">
        <v>0.16969999999999999</v>
      </c>
    </row>
    <row r="73" spans="1:10" x14ac:dyDescent="0.2">
      <c r="B73" s="73"/>
      <c r="C73" s="101"/>
      <c r="D73" s="96"/>
      <c r="E73" s="97"/>
      <c r="F73" s="98" t="s">
        <v>12</v>
      </c>
      <c r="G73" s="99">
        <v>3208</v>
      </c>
      <c r="H73" s="100">
        <v>0.26219999999999999</v>
      </c>
    </row>
    <row r="74" spans="1:10" x14ac:dyDescent="0.2">
      <c r="B74" s="73"/>
      <c r="C74" s="101"/>
      <c r="D74" s="96"/>
      <c r="E74" s="97"/>
      <c r="F74" s="98" t="s">
        <v>13</v>
      </c>
      <c r="G74" s="102" t="s">
        <v>14</v>
      </c>
      <c r="H74" s="100">
        <v>0.13850000000000001</v>
      </c>
    </row>
    <row r="75" spans="1:10" x14ac:dyDescent="0.2">
      <c r="B75" s="73"/>
      <c r="C75" s="101"/>
      <c r="D75" s="96"/>
      <c r="E75" s="97"/>
      <c r="F75" s="98" t="s">
        <v>16</v>
      </c>
      <c r="G75" s="103">
        <v>1101</v>
      </c>
      <c r="H75" s="100"/>
    </row>
    <row r="76" spans="1:10" x14ac:dyDescent="0.2">
      <c r="B76" s="73"/>
      <c r="C76" s="101"/>
      <c r="D76" s="96"/>
      <c r="E76" s="97"/>
      <c r="F76" s="104" t="s">
        <v>17</v>
      </c>
      <c r="G76" s="103">
        <v>7001</v>
      </c>
      <c r="H76" s="100"/>
    </row>
    <row r="77" spans="1:10" x14ac:dyDescent="0.2">
      <c r="B77" s="73"/>
      <c r="C77" s="101"/>
      <c r="D77" s="96"/>
      <c r="E77" s="97"/>
      <c r="F77" s="104" t="s">
        <v>18</v>
      </c>
      <c r="G77" s="105" t="s">
        <v>19</v>
      </c>
      <c r="H77" s="100"/>
    </row>
    <row r="78" spans="1:10" x14ac:dyDescent="0.2">
      <c r="B78" s="73"/>
      <c r="C78" s="101"/>
      <c r="D78" s="96"/>
      <c r="E78" s="97"/>
      <c r="F78" s="106" t="s">
        <v>54</v>
      </c>
      <c r="G78" s="107">
        <v>2000</v>
      </c>
      <c r="H78" s="108"/>
    </row>
    <row r="79" spans="1:10" ht="12.75" customHeight="1" x14ac:dyDescent="0.2">
      <c r="B79" s="73"/>
      <c r="C79" s="101"/>
      <c r="D79" s="96"/>
      <c r="E79" s="97"/>
      <c r="F79" s="106" t="s">
        <v>55</v>
      </c>
      <c r="G79" s="107">
        <v>3217</v>
      </c>
      <c r="H79" s="108">
        <v>0.28000000000000003</v>
      </c>
      <c r="I79" s="207" t="s">
        <v>56</v>
      </c>
    </row>
    <row r="80" spans="1:10" ht="25.5" customHeight="1" thickBot="1" x14ac:dyDescent="0.25">
      <c r="B80" s="73"/>
      <c r="C80" s="101"/>
      <c r="D80" s="96"/>
      <c r="E80" s="97"/>
      <c r="F80" s="106" t="s">
        <v>55</v>
      </c>
      <c r="G80" s="107">
        <v>3217</v>
      </c>
      <c r="H80" s="108">
        <v>0.14960000000000001</v>
      </c>
      <c r="I80" s="207"/>
      <c r="J80" s="109"/>
    </row>
    <row r="81" spans="1:9" ht="14.25" thickTop="1" thickBot="1" x14ac:dyDescent="0.25">
      <c r="A81">
        <v>9</v>
      </c>
      <c r="B81" s="54" t="s">
        <v>57</v>
      </c>
      <c r="C81" s="89"/>
      <c r="D81" s="90">
        <v>3217</v>
      </c>
      <c r="E81" s="91"/>
      <c r="F81" s="92" t="s">
        <v>7</v>
      </c>
      <c r="G81" s="93" t="s">
        <v>8</v>
      </c>
      <c r="H81" s="94" t="s">
        <v>9</v>
      </c>
      <c r="I81" s="18" t="s">
        <v>27</v>
      </c>
    </row>
    <row r="82" spans="1:9" ht="13.5" thickTop="1" x14ac:dyDescent="0.2">
      <c r="B82" s="73"/>
      <c r="C82" s="95"/>
      <c r="D82" s="96"/>
      <c r="E82" s="97"/>
      <c r="F82" s="98" t="s">
        <v>10</v>
      </c>
      <c r="G82" s="99">
        <v>4006</v>
      </c>
      <c r="H82" s="100">
        <v>0.16969999999999999</v>
      </c>
    </row>
    <row r="83" spans="1:9" x14ac:dyDescent="0.2">
      <c r="B83" s="73"/>
      <c r="C83" s="101"/>
      <c r="D83" s="96"/>
      <c r="E83" s="97"/>
      <c r="F83" s="98" t="s">
        <v>12</v>
      </c>
      <c r="G83" s="99">
        <v>3208</v>
      </c>
      <c r="H83" s="100">
        <v>0.26219999999999999</v>
      </c>
    </row>
    <row r="84" spans="1:9" x14ac:dyDescent="0.2">
      <c r="B84" s="73"/>
      <c r="C84" s="101"/>
      <c r="D84" s="96"/>
      <c r="E84" s="97"/>
      <c r="F84" s="98" t="s">
        <v>13</v>
      </c>
      <c r="G84" s="102" t="s">
        <v>14</v>
      </c>
      <c r="H84" s="100">
        <v>0.13850000000000001</v>
      </c>
    </row>
    <row r="85" spans="1:9" x14ac:dyDescent="0.2">
      <c r="B85" s="73"/>
      <c r="C85" s="101"/>
      <c r="D85" s="96"/>
      <c r="E85" s="97"/>
      <c r="F85" s="98" t="s">
        <v>16</v>
      </c>
      <c r="G85" s="103">
        <v>1101</v>
      </c>
      <c r="H85" s="100"/>
    </row>
    <row r="86" spans="1:9" x14ac:dyDescent="0.2">
      <c r="B86" s="73"/>
      <c r="C86" s="101"/>
      <c r="D86" s="96"/>
      <c r="E86" s="97"/>
      <c r="F86" s="104" t="s">
        <v>17</v>
      </c>
      <c r="G86" s="103">
        <v>7001</v>
      </c>
      <c r="H86" s="100"/>
    </row>
    <row r="87" spans="1:9" x14ac:dyDescent="0.2">
      <c r="B87" s="73"/>
      <c r="C87" s="101"/>
      <c r="D87" s="96"/>
      <c r="E87" s="97"/>
      <c r="F87" s="104" t="s">
        <v>18</v>
      </c>
      <c r="G87" s="105" t="s">
        <v>19</v>
      </c>
      <c r="H87" s="100"/>
    </row>
    <row r="88" spans="1:9" x14ac:dyDescent="0.2">
      <c r="B88" s="73"/>
      <c r="C88" s="101"/>
      <c r="D88" s="96"/>
      <c r="E88" s="97"/>
      <c r="F88" s="106" t="s">
        <v>54</v>
      </c>
      <c r="G88" s="107">
        <v>2000</v>
      </c>
      <c r="H88" s="108">
        <v>0.14960000000000001</v>
      </c>
    </row>
    <row r="89" spans="1:9" ht="21" customHeight="1" thickBot="1" x14ac:dyDescent="0.25">
      <c r="B89" s="73"/>
      <c r="C89" s="101"/>
      <c r="D89" s="96"/>
      <c r="E89" s="97"/>
      <c r="F89" s="106" t="s">
        <v>55</v>
      </c>
      <c r="G89" s="107">
        <v>3217</v>
      </c>
      <c r="H89" s="108">
        <v>0.28000000000000003</v>
      </c>
      <c r="I89" s="110"/>
    </row>
    <row r="90" spans="1:9" ht="14.25" thickTop="1" thickBot="1" x14ac:dyDescent="0.25">
      <c r="B90" s="31" t="s">
        <v>58</v>
      </c>
      <c r="C90" s="111"/>
      <c r="D90" s="32" t="s">
        <v>59</v>
      </c>
      <c r="E90" s="33"/>
      <c r="F90" s="34" t="s">
        <v>7</v>
      </c>
      <c r="G90" s="35" t="s">
        <v>8</v>
      </c>
      <c r="H90" s="36" t="s">
        <v>9</v>
      </c>
    </row>
    <row r="91" spans="1:9" ht="13.5" thickTop="1" x14ac:dyDescent="0.2">
      <c r="B91" s="8"/>
      <c r="C91" s="8" t="s">
        <v>20</v>
      </c>
      <c r="D91" s="112">
        <v>2100</v>
      </c>
      <c r="E91" s="75"/>
      <c r="F91" s="113" t="s">
        <v>10</v>
      </c>
      <c r="G91" s="40">
        <v>4006</v>
      </c>
      <c r="H91" s="41">
        <v>0.16969999999999999</v>
      </c>
    </row>
    <row r="92" spans="1:9" x14ac:dyDescent="0.2">
      <c r="B92" s="8"/>
      <c r="C92" s="8" t="s">
        <v>60</v>
      </c>
      <c r="D92" s="112">
        <v>2103</v>
      </c>
      <c r="E92" s="75"/>
      <c r="F92" s="113" t="s">
        <v>12</v>
      </c>
      <c r="G92" s="40">
        <v>3208</v>
      </c>
      <c r="H92" s="41">
        <v>0.26219999999999999</v>
      </c>
    </row>
    <row r="93" spans="1:9" x14ac:dyDescent="0.2">
      <c r="A93">
        <v>10</v>
      </c>
      <c r="B93" s="8"/>
      <c r="C93" s="8" t="s">
        <v>61</v>
      </c>
      <c r="D93" s="112">
        <v>2112</v>
      </c>
      <c r="E93" s="75"/>
      <c r="F93" s="113" t="s">
        <v>13</v>
      </c>
      <c r="G93" s="42" t="s">
        <v>14</v>
      </c>
      <c r="H93" s="41">
        <v>0.13850000000000001</v>
      </c>
    </row>
    <row r="94" spans="1:9" x14ac:dyDescent="0.2">
      <c r="B94" s="8"/>
      <c r="C94" s="8" t="s">
        <v>62</v>
      </c>
      <c r="D94" s="112">
        <v>2113</v>
      </c>
      <c r="E94" s="75"/>
      <c r="F94" s="113" t="s">
        <v>16</v>
      </c>
      <c r="G94" s="43">
        <v>1101</v>
      </c>
      <c r="H94" s="41">
        <v>6.2600000000000003E-2</v>
      </c>
    </row>
    <row r="95" spans="1:9" x14ac:dyDescent="0.2">
      <c r="B95" s="8"/>
      <c r="C95" s="8" t="s">
        <v>63</v>
      </c>
      <c r="D95" s="112">
        <v>2118</v>
      </c>
      <c r="E95" s="75"/>
      <c r="F95" s="56" t="s">
        <v>17</v>
      </c>
      <c r="G95" s="43">
        <v>7001</v>
      </c>
      <c r="H95" s="41">
        <v>9.0499999999999997E-2</v>
      </c>
    </row>
    <row r="96" spans="1:9" x14ac:dyDescent="0.2">
      <c r="B96" s="8"/>
      <c r="C96" s="8" t="s">
        <v>64</v>
      </c>
      <c r="D96" s="112">
        <v>2119</v>
      </c>
      <c r="E96" s="75"/>
      <c r="F96" s="56" t="s">
        <v>18</v>
      </c>
      <c r="G96" s="42" t="s">
        <v>19</v>
      </c>
      <c r="H96" s="41">
        <v>1.8599999999999998E-2</v>
      </c>
    </row>
    <row r="97" spans="1:9" x14ac:dyDescent="0.2">
      <c r="B97" s="8"/>
      <c r="C97" s="8" t="s">
        <v>65</v>
      </c>
      <c r="D97" s="112">
        <v>2121</v>
      </c>
      <c r="E97" s="75"/>
      <c r="F97" s="62" t="s">
        <v>20</v>
      </c>
      <c r="G97" s="63">
        <v>2100</v>
      </c>
      <c r="H97" s="48">
        <f>ROUND(0.2579*I97,4)</f>
        <v>0.129</v>
      </c>
      <c r="I97" s="77">
        <v>0.5</v>
      </c>
    </row>
    <row r="98" spans="1:9" x14ac:dyDescent="0.2">
      <c r="B98" s="8"/>
      <c r="C98" s="114" t="s">
        <v>66</v>
      </c>
      <c r="D98" s="112">
        <v>2127</v>
      </c>
      <c r="E98" s="75"/>
      <c r="F98" s="62" t="s">
        <v>22</v>
      </c>
      <c r="G98" s="63" t="s">
        <v>59</v>
      </c>
      <c r="H98" s="48">
        <f>0.2579-H97</f>
        <v>0.12890000000000001</v>
      </c>
      <c r="I98" s="77">
        <v>0.5</v>
      </c>
    </row>
    <row r="99" spans="1:9" ht="13.5" thickBot="1" x14ac:dyDescent="0.25">
      <c r="B99" s="8"/>
      <c r="C99" s="114" t="s">
        <v>67</v>
      </c>
      <c r="D99" s="112">
        <v>2138</v>
      </c>
      <c r="E99" s="75"/>
      <c r="F99" s="56"/>
      <c r="G99" s="47"/>
      <c r="H99" s="115"/>
    </row>
    <row r="100" spans="1:9" ht="14.25" thickTop="1" thickBot="1" x14ac:dyDescent="0.25">
      <c r="B100" s="31" t="s">
        <v>68</v>
      </c>
      <c r="C100" s="111"/>
      <c r="D100" s="32"/>
      <c r="E100" s="33"/>
      <c r="F100" s="34" t="s">
        <v>7</v>
      </c>
      <c r="G100" s="35" t="s">
        <v>8</v>
      </c>
      <c r="H100" s="36" t="s">
        <v>9</v>
      </c>
    </row>
    <row r="101" spans="1:9" ht="13.5" thickTop="1" x14ac:dyDescent="0.2">
      <c r="B101" s="8"/>
      <c r="C101" s="8" t="s">
        <v>20</v>
      </c>
      <c r="D101" s="112">
        <v>2450</v>
      </c>
      <c r="E101" s="75"/>
      <c r="F101" s="113" t="s">
        <v>10</v>
      </c>
      <c r="G101" s="40">
        <v>4006</v>
      </c>
      <c r="H101" s="41">
        <v>0.16969999999999999</v>
      </c>
    </row>
    <row r="102" spans="1:9" x14ac:dyDescent="0.2">
      <c r="A102">
        <v>11</v>
      </c>
      <c r="B102" s="8"/>
      <c r="C102" s="8" t="s">
        <v>69</v>
      </c>
      <c r="D102" s="112">
        <v>2401</v>
      </c>
      <c r="E102" s="75"/>
      <c r="F102" s="113" t="s">
        <v>12</v>
      </c>
      <c r="G102" s="40">
        <v>3208</v>
      </c>
      <c r="H102" s="41">
        <v>0.26219999999999999</v>
      </c>
    </row>
    <row r="103" spans="1:9" x14ac:dyDescent="0.2">
      <c r="B103" s="8"/>
      <c r="C103" s="8" t="s">
        <v>70</v>
      </c>
      <c r="D103" s="112">
        <v>2402</v>
      </c>
      <c r="E103" s="75"/>
      <c r="F103" s="113" t="s">
        <v>13</v>
      </c>
      <c r="G103" s="42" t="s">
        <v>14</v>
      </c>
      <c r="H103" s="41">
        <v>0.13850000000000001</v>
      </c>
    </row>
    <row r="104" spans="1:9" x14ac:dyDescent="0.2">
      <c r="B104" s="8"/>
      <c r="C104" s="8" t="s">
        <v>71</v>
      </c>
      <c r="D104" s="112">
        <v>2405</v>
      </c>
      <c r="E104" s="75"/>
      <c r="F104" s="113" t="s">
        <v>16</v>
      </c>
      <c r="G104" s="43">
        <v>1101</v>
      </c>
      <c r="H104" s="41">
        <v>6.2600000000000003E-2</v>
      </c>
    </row>
    <row r="105" spans="1:9" x14ac:dyDescent="0.2">
      <c r="B105" s="8"/>
      <c r="C105" s="8" t="s">
        <v>72</v>
      </c>
      <c r="D105" s="112">
        <v>2407</v>
      </c>
      <c r="E105" s="75"/>
      <c r="F105" s="56" t="s">
        <v>17</v>
      </c>
      <c r="G105" s="43">
        <v>7001</v>
      </c>
      <c r="H105" s="41">
        <v>9.0499999999999997E-2</v>
      </c>
    </row>
    <row r="106" spans="1:9" x14ac:dyDescent="0.2">
      <c r="B106" s="8"/>
      <c r="C106" s="8" t="s">
        <v>73</v>
      </c>
      <c r="D106" s="112">
        <v>2409</v>
      </c>
      <c r="E106" s="75"/>
      <c r="F106" s="56" t="s">
        <v>18</v>
      </c>
      <c r="G106" s="42" t="s">
        <v>19</v>
      </c>
      <c r="H106" s="41">
        <v>1.8599999999999998E-2</v>
      </c>
    </row>
    <row r="107" spans="1:9" x14ac:dyDescent="0.2">
      <c r="B107" s="8"/>
      <c r="C107" s="8" t="s">
        <v>74</v>
      </c>
      <c r="D107" s="112">
        <v>2412</v>
      </c>
      <c r="E107" s="75"/>
      <c r="F107" s="76" t="s">
        <v>20</v>
      </c>
      <c r="G107" s="63">
        <v>2450</v>
      </c>
      <c r="H107" s="48">
        <f>0.2579*0.5</f>
        <v>0.12895000000000001</v>
      </c>
      <c r="I107" s="77">
        <v>0.5</v>
      </c>
    </row>
    <row r="108" spans="1:9" x14ac:dyDescent="0.2">
      <c r="B108" s="8"/>
      <c r="C108" s="8" t="s">
        <v>75</v>
      </c>
      <c r="D108" s="112">
        <v>2414</v>
      </c>
      <c r="E108" s="75"/>
      <c r="F108" s="76" t="s">
        <v>22</v>
      </c>
      <c r="G108" s="63" t="s">
        <v>76</v>
      </c>
      <c r="H108" s="48">
        <v>0.12889999999999999</v>
      </c>
      <c r="I108" s="77">
        <v>0.5</v>
      </c>
    </row>
    <row r="109" spans="1:9" x14ac:dyDescent="0.2">
      <c r="B109" s="8"/>
      <c r="C109" s="8" t="s">
        <v>38</v>
      </c>
      <c r="D109" s="112">
        <v>2416</v>
      </c>
      <c r="F109" s="56"/>
      <c r="G109" s="43"/>
      <c r="H109" s="41"/>
    </row>
    <row r="110" spans="1:9" x14ac:dyDescent="0.2">
      <c r="A110">
        <v>12</v>
      </c>
      <c r="B110" s="8"/>
      <c r="C110" s="8" t="s">
        <v>77</v>
      </c>
      <c r="D110" s="112" t="s">
        <v>78</v>
      </c>
      <c r="F110" s="56"/>
      <c r="G110" s="43"/>
      <c r="H110" s="41"/>
      <c r="I110"/>
    </row>
    <row r="111" spans="1:9" ht="13.5" thickBot="1" x14ac:dyDescent="0.25">
      <c r="C111" s="8" t="s">
        <v>79</v>
      </c>
      <c r="D111" s="112">
        <v>2120</v>
      </c>
      <c r="F111" s="56"/>
      <c r="G111" s="43"/>
      <c r="H111" s="41"/>
      <c r="I111"/>
    </row>
    <row r="112" spans="1:9" ht="14.25" thickTop="1" thickBot="1" x14ac:dyDescent="0.25">
      <c r="B112" s="54" t="s">
        <v>80</v>
      </c>
      <c r="C112" s="89"/>
      <c r="D112" s="90">
        <v>2117</v>
      </c>
      <c r="E112" s="91"/>
      <c r="F112" s="92" t="s">
        <v>7</v>
      </c>
      <c r="G112" s="93" t="s">
        <v>8</v>
      </c>
      <c r="H112" s="94" t="s">
        <v>9</v>
      </c>
      <c r="I112" s="18" t="s">
        <v>27</v>
      </c>
    </row>
    <row r="113" spans="1:9" ht="13.5" thickTop="1" x14ac:dyDescent="0.2">
      <c r="B113" s="73"/>
      <c r="C113" s="101"/>
      <c r="D113" s="96"/>
      <c r="E113" s="97"/>
      <c r="F113" s="98" t="s">
        <v>10</v>
      </c>
      <c r="G113" s="116">
        <v>4006</v>
      </c>
      <c r="H113" s="100">
        <v>0.16969999999999999</v>
      </c>
      <c r="I113"/>
    </row>
    <row r="114" spans="1:9" x14ac:dyDescent="0.2">
      <c r="B114" s="73"/>
      <c r="C114" s="117"/>
      <c r="D114" s="118"/>
      <c r="E114" s="97"/>
      <c r="F114" s="98" t="s">
        <v>12</v>
      </c>
      <c r="G114" s="116">
        <v>3208</v>
      </c>
      <c r="H114" s="100">
        <v>0.26219999999999999</v>
      </c>
      <c r="I114"/>
    </row>
    <row r="115" spans="1:9" x14ac:dyDescent="0.2">
      <c r="B115" s="73"/>
      <c r="C115" s="117"/>
      <c r="D115" s="118"/>
      <c r="E115" s="97"/>
      <c r="F115" s="98" t="s">
        <v>13</v>
      </c>
      <c r="G115" s="102" t="s">
        <v>14</v>
      </c>
      <c r="H115" s="100">
        <v>0.13850000000000001</v>
      </c>
      <c r="I115"/>
    </row>
    <row r="116" spans="1:9" x14ac:dyDescent="0.2">
      <c r="B116" s="73"/>
      <c r="C116" s="117"/>
      <c r="D116" s="118"/>
      <c r="E116" s="97"/>
      <c r="F116" s="98" t="s">
        <v>16</v>
      </c>
      <c r="G116" s="116">
        <v>1101</v>
      </c>
      <c r="H116" s="100">
        <v>7.9000000000000008E-3</v>
      </c>
      <c r="I116"/>
    </row>
    <row r="117" spans="1:9" x14ac:dyDescent="0.2">
      <c r="B117" s="73"/>
      <c r="C117" s="117"/>
      <c r="D117" s="118"/>
      <c r="E117" s="97"/>
      <c r="F117" s="104" t="s">
        <v>17</v>
      </c>
      <c r="G117" s="116">
        <v>7001</v>
      </c>
      <c r="H117" s="100">
        <v>1.14E-2</v>
      </c>
      <c r="I117"/>
    </row>
    <row r="118" spans="1:9" x14ac:dyDescent="0.2">
      <c r="B118" s="73"/>
      <c r="C118" s="117"/>
      <c r="D118" s="118"/>
      <c r="E118" s="97"/>
      <c r="F118" s="104" t="s">
        <v>18</v>
      </c>
      <c r="G118" s="102" t="s">
        <v>19</v>
      </c>
      <c r="H118" s="100">
        <v>2.3999999999999998E-3</v>
      </c>
      <c r="I118"/>
    </row>
    <row r="119" spans="1:9" x14ac:dyDescent="0.2">
      <c r="B119" s="119"/>
      <c r="C119" s="106"/>
      <c r="D119" s="118"/>
      <c r="E119" s="97"/>
      <c r="F119" s="120" t="s">
        <v>81</v>
      </c>
      <c r="G119" s="107">
        <v>2117</v>
      </c>
      <c r="H119" s="108">
        <v>0.25790000000000002</v>
      </c>
      <c r="I119"/>
    </row>
    <row r="120" spans="1:9" ht="13.5" thickBot="1" x14ac:dyDescent="0.25">
      <c r="A120">
        <v>13</v>
      </c>
      <c r="B120" s="121"/>
      <c r="C120" s="122"/>
      <c r="D120" s="123"/>
      <c r="E120" s="124"/>
      <c r="F120" s="125" t="s">
        <v>82</v>
      </c>
      <c r="G120" s="126">
        <v>2117</v>
      </c>
      <c r="H120" s="127">
        <v>0.15</v>
      </c>
      <c r="I120"/>
    </row>
    <row r="121" spans="1:9" ht="14.25" thickTop="1" thickBot="1" x14ac:dyDescent="0.25">
      <c r="B121" s="31" t="s">
        <v>83</v>
      </c>
      <c r="C121" s="111"/>
      <c r="D121" s="32">
        <v>2200</v>
      </c>
      <c r="E121" s="33"/>
      <c r="F121" s="34" t="s">
        <v>7</v>
      </c>
      <c r="G121" s="50" t="s">
        <v>8</v>
      </c>
      <c r="H121" s="51" t="s">
        <v>9</v>
      </c>
      <c r="I121"/>
    </row>
    <row r="122" spans="1:9" ht="13.5" thickTop="1" x14ac:dyDescent="0.2">
      <c r="B122" s="8"/>
      <c r="C122" s="128" t="s">
        <v>84</v>
      </c>
      <c r="D122" s="112">
        <v>2200</v>
      </c>
      <c r="E122" s="75"/>
      <c r="F122" s="113" t="s">
        <v>10</v>
      </c>
      <c r="G122" s="40">
        <v>4006</v>
      </c>
      <c r="H122" s="41">
        <v>0.16969999999999999</v>
      </c>
      <c r="I122"/>
    </row>
    <row r="123" spans="1:9" x14ac:dyDescent="0.2">
      <c r="B123" s="8"/>
      <c r="C123" s="128" t="s">
        <v>85</v>
      </c>
      <c r="D123" s="129">
        <v>2404</v>
      </c>
      <c r="E123" s="75"/>
      <c r="F123" s="113" t="s">
        <v>12</v>
      </c>
      <c r="G123" s="40">
        <v>3208</v>
      </c>
      <c r="H123" s="41">
        <v>0.26219999999999999</v>
      </c>
      <c r="I123"/>
    </row>
    <row r="124" spans="1:9" x14ac:dyDescent="0.2">
      <c r="B124" s="8"/>
      <c r="C124" s="128" t="s">
        <v>86</v>
      </c>
      <c r="D124" s="129">
        <v>3206</v>
      </c>
      <c r="E124" s="75"/>
      <c r="F124" s="113" t="s">
        <v>13</v>
      </c>
      <c r="G124" s="42" t="s">
        <v>14</v>
      </c>
      <c r="H124" s="41">
        <v>0.13850000000000001</v>
      </c>
      <c r="I124"/>
    </row>
    <row r="125" spans="1:9" x14ac:dyDescent="0.2">
      <c r="B125" s="8"/>
      <c r="C125" s="73"/>
      <c r="D125" s="112"/>
      <c r="E125" s="75"/>
      <c r="F125" s="113" t="s">
        <v>16</v>
      </c>
      <c r="G125" s="43">
        <v>1101</v>
      </c>
      <c r="H125" s="41">
        <v>6.2600000000000003E-2</v>
      </c>
      <c r="I125"/>
    </row>
    <row r="126" spans="1:9" x14ac:dyDescent="0.2">
      <c r="B126" s="8"/>
      <c r="C126" s="73"/>
      <c r="D126" s="112"/>
      <c r="E126" s="75"/>
      <c r="F126" s="56" t="s">
        <v>17</v>
      </c>
      <c r="G126" s="43">
        <v>7001</v>
      </c>
      <c r="H126" s="41">
        <v>9.0499999999999997E-2</v>
      </c>
      <c r="I126"/>
    </row>
    <row r="127" spans="1:9" x14ac:dyDescent="0.2">
      <c r="B127" s="8"/>
      <c r="C127" s="73"/>
      <c r="D127" s="112"/>
      <c r="E127" s="75"/>
      <c r="F127" s="56" t="s">
        <v>18</v>
      </c>
      <c r="G127" s="42" t="s">
        <v>19</v>
      </c>
      <c r="H127" s="41">
        <v>1.8599999999999998E-2</v>
      </c>
      <c r="I127"/>
    </row>
    <row r="128" spans="1:9" ht="13.5" thickBot="1" x14ac:dyDescent="0.25">
      <c r="B128" s="73"/>
      <c r="C128" s="73"/>
      <c r="D128" s="112"/>
      <c r="E128" s="75"/>
      <c r="F128" s="62" t="s">
        <v>20</v>
      </c>
      <c r="G128" s="63">
        <v>2200</v>
      </c>
      <c r="H128" s="48">
        <v>0.25790000000000002</v>
      </c>
      <c r="I128"/>
    </row>
    <row r="129" spans="1:9" ht="14.25" thickTop="1" thickBot="1" x14ac:dyDescent="0.25">
      <c r="A129">
        <v>14</v>
      </c>
      <c r="B129" s="130" t="s">
        <v>87</v>
      </c>
      <c r="C129" s="31"/>
      <c r="D129" s="32" t="s">
        <v>88</v>
      </c>
      <c r="E129" s="33"/>
      <c r="F129" s="34" t="s">
        <v>7</v>
      </c>
      <c r="G129" s="50" t="s">
        <v>8</v>
      </c>
      <c r="H129" s="51" t="s">
        <v>9</v>
      </c>
    </row>
    <row r="130" spans="1:9" ht="13.5" thickTop="1" x14ac:dyDescent="0.2">
      <c r="B130" s="8"/>
      <c r="C130" s="8" t="s">
        <v>20</v>
      </c>
      <c r="D130" s="112">
        <v>2300</v>
      </c>
      <c r="E130" s="75"/>
      <c r="F130" s="113" t="s">
        <v>10</v>
      </c>
      <c r="G130" s="40">
        <v>4006</v>
      </c>
      <c r="H130" s="41">
        <v>0.16969999999999999</v>
      </c>
    </row>
    <row r="131" spans="1:9" x14ac:dyDescent="0.2">
      <c r="B131" s="8"/>
      <c r="C131" s="8" t="s">
        <v>89</v>
      </c>
      <c r="D131" s="112">
        <v>2301</v>
      </c>
      <c r="E131" s="75"/>
      <c r="F131" s="113" t="s">
        <v>12</v>
      </c>
      <c r="G131" s="40">
        <v>3208</v>
      </c>
      <c r="H131" s="41">
        <v>0.26219999999999999</v>
      </c>
    </row>
    <row r="132" spans="1:9" x14ac:dyDescent="0.2">
      <c r="B132" s="8"/>
      <c r="C132" s="8" t="s">
        <v>90</v>
      </c>
      <c r="D132" s="112">
        <v>2302</v>
      </c>
      <c r="E132" s="75"/>
      <c r="F132" s="113" t="s">
        <v>13</v>
      </c>
      <c r="G132" s="42" t="s">
        <v>14</v>
      </c>
      <c r="H132" s="41">
        <v>0.13850000000000001</v>
      </c>
    </row>
    <row r="133" spans="1:9" x14ac:dyDescent="0.2">
      <c r="B133" s="8"/>
      <c r="C133" s="8" t="s">
        <v>91</v>
      </c>
      <c r="D133" s="112">
        <v>2303</v>
      </c>
      <c r="E133" s="75"/>
      <c r="F133" s="113" t="s">
        <v>16</v>
      </c>
      <c r="G133" s="43">
        <v>1101</v>
      </c>
      <c r="H133" s="41">
        <v>6.2600000000000003E-2</v>
      </c>
    </row>
    <row r="134" spans="1:9" x14ac:dyDescent="0.2">
      <c r="B134" s="8"/>
      <c r="C134" s="8" t="s">
        <v>92</v>
      </c>
      <c r="D134" s="112">
        <v>2304</v>
      </c>
      <c r="E134" s="75"/>
      <c r="F134" s="113" t="s">
        <v>17</v>
      </c>
      <c r="G134" s="43">
        <v>7001</v>
      </c>
      <c r="H134" s="41">
        <v>9.0499999999999997E-2</v>
      </c>
    </row>
    <row r="135" spans="1:9" x14ac:dyDescent="0.2">
      <c r="B135" s="8"/>
      <c r="C135" s="8" t="s">
        <v>93</v>
      </c>
      <c r="D135" s="112">
        <v>2305</v>
      </c>
      <c r="E135" s="75"/>
      <c r="F135" s="113" t="s">
        <v>18</v>
      </c>
      <c r="G135" s="42" t="s">
        <v>19</v>
      </c>
      <c r="H135" s="41">
        <v>1.8599999999999998E-2</v>
      </c>
    </row>
    <row r="136" spans="1:9" x14ac:dyDescent="0.2">
      <c r="B136" s="8"/>
      <c r="C136" s="8" t="s">
        <v>94</v>
      </c>
      <c r="D136" s="112">
        <v>2306</v>
      </c>
      <c r="E136" s="75"/>
      <c r="F136" s="62" t="s">
        <v>20</v>
      </c>
      <c r="G136" s="63">
        <v>2300</v>
      </c>
      <c r="H136" s="48">
        <f>ROUND(0.2579*I136,4)</f>
        <v>0.1032</v>
      </c>
      <c r="I136" s="77">
        <v>0.4</v>
      </c>
    </row>
    <row r="137" spans="1:9" x14ac:dyDescent="0.2">
      <c r="B137" s="8"/>
      <c r="C137" s="8" t="s">
        <v>95</v>
      </c>
      <c r="D137" s="112">
        <v>2307</v>
      </c>
      <c r="E137" s="75"/>
      <c r="F137" s="62" t="s">
        <v>22</v>
      </c>
      <c r="G137" s="63" t="s">
        <v>88</v>
      </c>
      <c r="H137" s="48">
        <f>0.2579-H136</f>
        <v>0.1547</v>
      </c>
      <c r="I137" s="77">
        <v>0.6</v>
      </c>
    </row>
    <row r="138" spans="1:9" ht="13.5" thickBot="1" x14ac:dyDescent="0.25">
      <c r="B138" s="8"/>
      <c r="C138" s="121" t="s">
        <v>96</v>
      </c>
      <c r="D138" s="84">
        <v>2308</v>
      </c>
      <c r="E138" s="75"/>
      <c r="F138" s="56"/>
      <c r="G138" s="131"/>
      <c r="H138" s="132"/>
      <c r="I138" s="77"/>
    </row>
    <row r="139" spans="1:9" ht="14.25" thickTop="1" thickBot="1" x14ac:dyDescent="0.25">
      <c r="A139">
        <v>15</v>
      </c>
      <c r="B139" s="130" t="s">
        <v>97</v>
      </c>
      <c r="C139" s="31"/>
      <c r="D139" s="32">
        <v>2300</v>
      </c>
      <c r="E139" s="33"/>
      <c r="F139" s="34" t="s">
        <v>7</v>
      </c>
      <c r="G139" s="50" t="s">
        <v>8</v>
      </c>
      <c r="H139" s="51" t="s">
        <v>9</v>
      </c>
      <c r="I139" s="77"/>
    </row>
    <row r="140" spans="1:9" ht="13.5" thickTop="1" x14ac:dyDescent="0.2">
      <c r="B140" s="8"/>
      <c r="C140" s="114"/>
      <c r="D140" s="112"/>
      <c r="E140" s="75"/>
      <c r="F140" s="113" t="s">
        <v>10</v>
      </c>
      <c r="G140" s="43">
        <v>4006</v>
      </c>
      <c r="H140" s="41">
        <v>0.16969999999999999</v>
      </c>
      <c r="I140" s="77"/>
    </row>
    <row r="141" spans="1:9" x14ac:dyDescent="0.2">
      <c r="B141" s="8"/>
      <c r="C141" s="8"/>
      <c r="D141" s="112"/>
      <c r="E141" s="75"/>
      <c r="F141" s="113" t="s">
        <v>12</v>
      </c>
      <c r="G141" s="43">
        <v>3208</v>
      </c>
      <c r="H141" s="41">
        <v>0.26219999999999999</v>
      </c>
      <c r="I141" s="77"/>
    </row>
    <row r="142" spans="1:9" x14ac:dyDescent="0.2">
      <c r="B142" s="8"/>
      <c r="C142" s="8"/>
      <c r="D142" s="112"/>
      <c r="E142" s="75"/>
      <c r="F142" s="113" t="s">
        <v>13</v>
      </c>
      <c r="G142" s="42" t="s">
        <v>14</v>
      </c>
      <c r="H142" s="41">
        <v>0.13850000000000001</v>
      </c>
      <c r="I142" s="77"/>
    </row>
    <row r="143" spans="1:9" x14ac:dyDescent="0.2">
      <c r="B143" s="8"/>
      <c r="C143" s="8"/>
      <c r="D143" s="112"/>
      <c r="E143" s="75"/>
      <c r="F143" s="113" t="s">
        <v>16</v>
      </c>
      <c r="G143" s="43">
        <v>1101</v>
      </c>
      <c r="H143" s="41">
        <v>6.2600000000000003E-2</v>
      </c>
      <c r="I143" s="77"/>
    </row>
    <row r="144" spans="1:9" x14ac:dyDescent="0.2">
      <c r="B144" s="8"/>
      <c r="C144" s="8"/>
      <c r="D144" s="112"/>
      <c r="E144" s="75"/>
      <c r="F144" s="56" t="s">
        <v>17</v>
      </c>
      <c r="G144" s="43">
        <v>7001</v>
      </c>
      <c r="H144" s="41">
        <v>9.0499999999999997E-2</v>
      </c>
      <c r="I144" s="77"/>
    </row>
    <row r="145" spans="1:9" x14ac:dyDescent="0.2">
      <c r="B145" s="8"/>
      <c r="C145" s="8"/>
      <c r="D145" s="112"/>
      <c r="E145" s="75"/>
      <c r="F145" s="56" t="s">
        <v>18</v>
      </c>
      <c r="G145" s="42" t="s">
        <v>19</v>
      </c>
      <c r="H145" s="41">
        <v>1.8599999999999998E-2</v>
      </c>
      <c r="I145" s="77"/>
    </row>
    <row r="146" spans="1:9" x14ac:dyDescent="0.2">
      <c r="B146" s="8"/>
      <c r="C146" s="8"/>
      <c r="D146" s="112"/>
      <c r="E146" s="75"/>
      <c r="F146" s="76" t="s">
        <v>98</v>
      </c>
      <c r="G146" s="63">
        <v>2822</v>
      </c>
      <c r="H146" s="48">
        <f>ROUND(0.2579*I146,4)</f>
        <v>0.1547</v>
      </c>
      <c r="I146" s="77">
        <v>0.6</v>
      </c>
    </row>
    <row r="147" spans="1:9" ht="13.5" thickBot="1" x14ac:dyDescent="0.25">
      <c r="B147" s="133"/>
      <c r="C147" s="133"/>
      <c r="D147" s="134"/>
      <c r="E147" s="135"/>
      <c r="F147" s="46" t="s">
        <v>99</v>
      </c>
      <c r="G147" s="52">
        <v>2300</v>
      </c>
      <c r="H147" s="48">
        <f>0.2579-H146</f>
        <v>0.10320000000000001</v>
      </c>
      <c r="I147" s="77">
        <v>0.4</v>
      </c>
    </row>
    <row r="148" spans="1:9" ht="30.75" customHeight="1" thickTop="1" thickBot="1" x14ac:dyDescent="0.25">
      <c r="A148">
        <v>16</v>
      </c>
      <c r="B148" s="208" t="s">
        <v>100</v>
      </c>
      <c r="C148" s="209"/>
      <c r="D148" s="32">
        <v>2311</v>
      </c>
      <c r="E148" s="33"/>
      <c r="F148" s="34" t="s">
        <v>7</v>
      </c>
      <c r="G148" s="50" t="s">
        <v>8</v>
      </c>
      <c r="H148" s="51" t="s">
        <v>9</v>
      </c>
      <c r="I148" s="18" t="s">
        <v>27</v>
      </c>
    </row>
    <row r="149" spans="1:9" ht="13.5" thickTop="1" x14ac:dyDescent="0.2">
      <c r="B149" s="8"/>
      <c r="C149" s="136"/>
      <c r="D149" s="10"/>
      <c r="E149" s="11"/>
      <c r="F149" s="12" t="s">
        <v>10</v>
      </c>
      <c r="G149" s="13">
        <v>4006</v>
      </c>
      <c r="H149" s="14">
        <v>0.16969999999999999</v>
      </c>
    </row>
    <row r="150" spans="1:9" x14ac:dyDescent="0.2">
      <c r="B150" s="8"/>
      <c r="C150" s="9"/>
      <c r="D150" s="10"/>
      <c r="E150" s="11"/>
      <c r="F150" s="12" t="s">
        <v>12</v>
      </c>
      <c r="G150" s="13">
        <v>3208</v>
      </c>
      <c r="H150" s="14">
        <v>0.26219999999999999</v>
      </c>
    </row>
    <row r="151" spans="1:9" x14ac:dyDescent="0.2">
      <c r="B151" s="8"/>
      <c r="C151" s="9"/>
      <c r="D151" s="10"/>
      <c r="E151" s="11"/>
      <c r="F151" s="12" t="s">
        <v>13</v>
      </c>
      <c r="G151" s="17" t="s">
        <v>14</v>
      </c>
      <c r="H151" s="14">
        <v>0.13850000000000001</v>
      </c>
    </row>
    <row r="152" spans="1:9" x14ac:dyDescent="0.2">
      <c r="B152" s="8"/>
      <c r="C152" s="9"/>
      <c r="D152" s="10"/>
      <c r="E152" s="11"/>
      <c r="F152" s="12" t="s">
        <v>16</v>
      </c>
      <c r="G152" s="13">
        <v>1101</v>
      </c>
      <c r="H152" s="14">
        <v>2.1100000000000001E-2</v>
      </c>
    </row>
    <row r="153" spans="1:9" x14ac:dyDescent="0.2">
      <c r="B153" s="8"/>
      <c r="C153" s="9"/>
      <c r="D153" s="10"/>
      <c r="E153" s="11"/>
      <c r="F153" s="20" t="s">
        <v>17</v>
      </c>
      <c r="G153" s="13">
        <v>7001</v>
      </c>
      <c r="H153" s="14">
        <v>3.0599999999999999E-2</v>
      </c>
    </row>
    <row r="154" spans="1:9" x14ac:dyDescent="0.2">
      <c r="B154" s="8"/>
      <c r="C154" s="9"/>
      <c r="D154" s="10"/>
      <c r="E154" s="11"/>
      <c r="F154" s="20" t="s">
        <v>18</v>
      </c>
      <c r="G154" s="17" t="s">
        <v>19</v>
      </c>
      <c r="H154" s="14">
        <v>0</v>
      </c>
    </row>
    <row r="155" spans="1:9" x14ac:dyDescent="0.2">
      <c r="B155" s="8"/>
      <c r="C155" s="9"/>
      <c r="D155" s="10"/>
      <c r="E155" s="137"/>
      <c r="F155" s="138" t="s">
        <v>99</v>
      </c>
      <c r="G155" s="139">
        <v>2300</v>
      </c>
      <c r="H155" s="24">
        <v>8.72E-2</v>
      </c>
    </row>
    <row r="156" spans="1:9" x14ac:dyDescent="0.2">
      <c r="B156" s="8"/>
      <c r="C156" s="9"/>
      <c r="D156" s="10"/>
      <c r="E156" s="137"/>
      <c r="F156" s="138" t="s">
        <v>101</v>
      </c>
      <c r="G156" s="139" t="s">
        <v>102</v>
      </c>
      <c r="H156" s="24">
        <v>0.13070000000000001</v>
      </c>
    </row>
    <row r="157" spans="1:9" ht="13.5" thickBot="1" x14ac:dyDescent="0.25">
      <c r="B157" s="133"/>
      <c r="C157" s="26"/>
      <c r="D157" s="27"/>
      <c r="E157" s="4"/>
      <c r="F157" s="140" t="s">
        <v>103</v>
      </c>
      <c r="G157" s="141">
        <v>2311</v>
      </c>
      <c r="H157" s="24">
        <v>0.16</v>
      </c>
    </row>
    <row r="158" spans="1:9" ht="14.25" thickTop="1" thickBot="1" x14ac:dyDescent="0.25">
      <c r="A158">
        <v>17</v>
      </c>
      <c r="B158" s="130" t="s">
        <v>104</v>
      </c>
      <c r="C158" s="31"/>
      <c r="D158" s="32">
        <v>3301</v>
      </c>
      <c r="E158" s="33"/>
      <c r="F158" s="34" t="s">
        <v>7</v>
      </c>
      <c r="G158" s="50" t="s">
        <v>8</v>
      </c>
      <c r="H158" s="51" t="s">
        <v>9</v>
      </c>
    </row>
    <row r="159" spans="1:9" ht="13.5" thickTop="1" x14ac:dyDescent="0.2">
      <c r="B159" s="8"/>
      <c r="C159" s="114" t="s">
        <v>105</v>
      </c>
      <c r="D159" s="112">
        <v>3314</v>
      </c>
      <c r="E159" s="75"/>
      <c r="F159" s="113" t="s">
        <v>10</v>
      </c>
      <c r="G159" s="43">
        <v>4006</v>
      </c>
      <c r="H159" s="41">
        <v>0.16969999999999999</v>
      </c>
    </row>
    <row r="160" spans="1:9" x14ac:dyDescent="0.2">
      <c r="B160" s="8"/>
      <c r="C160" s="8"/>
      <c r="D160" s="112"/>
      <c r="E160" s="75"/>
      <c r="F160" s="113" t="s">
        <v>12</v>
      </c>
      <c r="G160" s="43">
        <v>3208</v>
      </c>
      <c r="H160" s="41">
        <v>0.26219999999999999</v>
      </c>
    </row>
    <row r="161" spans="1:9" x14ac:dyDescent="0.2">
      <c r="B161" s="8"/>
      <c r="C161" s="8"/>
      <c r="D161" s="112"/>
      <c r="E161" s="75"/>
      <c r="F161" s="113" t="s">
        <v>13</v>
      </c>
      <c r="G161" s="42" t="s">
        <v>14</v>
      </c>
      <c r="H161" s="41">
        <v>0.13850000000000001</v>
      </c>
    </row>
    <row r="162" spans="1:9" x14ac:dyDescent="0.2">
      <c r="B162" s="8"/>
      <c r="C162" s="8"/>
      <c r="D162" s="112"/>
      <c r="E162" s="75"/>
      <c r="F162" s="113" t="s">
        <v>16</v>
      </c>
      <c r="G162" s="43">
        <v>1101</v>
      </c>
      <c r="H162" s="41">
        <v>6.2600000000000003E-2</v>
      </c>
    </row>
    <row r="163" spans="1:9" x14ac:dyDescent="0.2">
      <c r="B163" s="8"/>
      <c r="C163" s="8"/>
      <c r="D163" s="112"/>
      <c r="E163" s="75"/>
      <c r="F163" s="56" t="s">
        <v>17</v>
      </c>
      <c r="G163" s="43">
        <v>7001</v>
      </c>
      <c r="H163" s="41">
        <v>9.0499999999999997E-2</v>
      </c>
    </row>
    <row r="164" spans="1:9" x14ac:dyDescent="0.2">
      <c r="B164" s="8"/>
      <c r="C164" s="8"/>
      <c r="D164" s="112"/>
      <c r="E164" s="75"/>
      <c r="F164" s="56" t="s">
        <v>18</v>
      </c>
      <c r="G164" s="42" t="s">
        <v>19</v>
      </c>
      <c r="H164" s="41">
        <v>1.8599999999999998E-2</v>
      </c>
    </row>
    <row r="165" spans="1:9" x14ac:dyDescent="0.2">
      <c r="B165" s="8"/>
      <c r="C165" s="8"/>
      <c r="D165" s="112"/>
      <c r="E165" s="75"/>
      <c r="F165" s="76" t="s">
        <v>20</v>
      </c>
      <c r="G165" s="63">
        <v>3301</v>
      </c>
      <c r="H165" s="48">
        <f>ROUND(0.2579*I165,4)</f>
        <v>0.129</v>
      </c>
      <c r="I165" s="77">
        <v>0.5</v>
      </c>
    </row>
    <row r="166" spans="1:9" ht="13.5" thickBot="1" x14ac:dyDescent="0.25">
      <c r="B166" s="133"/>
      <c r="C166" s="133"/>
      <c r="D166" s="134"/>
      <c r="E166" s="135"/>
      <c r="F166" s="46" t="s">
        <v>105</v>
      </c>
      <c r="G166" s="52">
        <v>3314</v>
      </c>
      <c r="H166" s="48">
        <f>0.2579-H165</f>
        <v>0.12890000000000001</v>
      </c>
      <c r="I166" s="77">
        <v>0.5</v>
      </c>
    </row>
    <row r="167" spans="1:9" ht="14.25" thickTop="1" thickBot="1" x14ac:dyDescent="0.25">
      <c r="A167">
        <v>18</v>
      </c>
      <c r="B167" s="31" t="s">
        <v>106</v>
      </c>
      <c r="C167" s="70"/>
      <c r="D167" s="32">
        <v>2500</v>
      </c>
      <c r="E167" s="33"/>
      <c r="F167" s="34" t="s">
        <v>7</v>
      </c>
      <c r="G167" s="50" t="s">
        <v>8</v>
      </c>
      <c r="H167" s="51" t="s">
        <v>9</v>
      </c>
      <c r="I167" s="77"/>
    </row>
    <row r="168" spans="1:9" ht="13.5" thickTop="1" x14ac:dyDescent="0.2">
      <c r="B168" s="8"/>
      <c r="C168" s="142" t="s">
        <v>20</v>
      </c>
      <c r="D168" s="143">
        <v>2500</v>
      </c>
      <c r="E168" s="75"/>
      <c r="F168" s="113" t="s">
        <v>10</v>
      </c>
      <c r="G168" s="40">
        <v>4006</v>
      </c>
      <c r="H168" s="41">
        <v>0.16969999999999999</v>
      </c>
      <c r="I168" s="77"/>
    </row>
    <row r="169" spans="1:9" x14ac:dyDescent="0.2">
      <c r="B169" s="8"/>
      <c r="C169" s="144" t="s">
        <v>107</v>
      </c>
      <c r="D169" s="145">
        <v>2501</v>
      </c>
      <c r="E169" s="75"/>
      <c r="F169" s="113" t="s">
        <v>12</v>
      </c>
      <c r="G169" s="40">
        <v>3208</v>
      </c>
      <c r="H169" s="41">
        <v>0.26219999999999999</v>
      </c>
      <c r="I169" s="77"/>
    </row>
    <row r="170" spans="1:9" x14ac:dyDescent="0.2">
      <c r="B170" s="8"/>
      <c r="C170" s="73"/>
      <c r="D170" s="112"/>
      <c r="E170" s="75"/>
      <c r="F170" s="113" t="s">
        <v>13</v>
      </c>
      <c r="G170" s="42" t="s">
        <v>14</v>
      </c>
      <c r="H170" s="41">
        <v>0.13850000000000001</v>
      </c>
      <c r="I170" s="77"/>
    </row>
    <row r="171" spans="1:9" x14ac:dyDescent="0.2">
      <c r="B171" s="8"/>
      <c r="C171" s="73"/>
      <c r="D171" s="112"/>
      <c r="E171" s="75"/>
      <c r="F171" s="113" t="s">
        <v>16</v>
      </c>
      <c r="G171" s="43">
        <v>1101</v>
      </c>
      <c r="H171" s="41">
        <v>6.2600000000000003E-2</v>
      </c>
      <c r="I171" s="77"/>
    </row>
    <row r="172" spans="1:9" x14ac:dyDescent="0.2">
      <c r="B172" s="8"/>
      <c r="C172" s="73"/>
      <c r="D172" s="112"/>
      <c r="E172" s="75"/>
      <c r="F172" s="113" t="s">
        <v>17</v>
      </c>
      <c r="G172" s="43">
        <v>7001</v>
      </c>
      <c r="H172" s="41">
        <v>9.0499999999999997E-2</v>
      </c>
      <c r="I172" s="77"/>
    </row>
    <row r="173" spans="1:9" x14ac:dyDescent="0.2">
      <c r="B173" s="38"/>
      <c r="C173" s="73"/>
      <c r="D173" s="112"/>
      <c r="E173" s="75"/>
      <c r="F173" s="113" t="s">
        <v>18</v>
      </c>
      <c r="G173" s="42" t="s">
        <v>19</v>
      </c>
      <c r="H173" s="41">
        <v>1.8599999999999998E-2</v>
      </c>
      <c r="I173" s="77"/>
    </row>
    <row r="174" spans="1:9" x14ac:dyDescent="0.2">
      <c r="B174" s="8"/>
      <c r="C174" s="73"/>
      <c r="D174" s="112"/>
      <c r="E174" s="75"/>
      <c r="F174" s="62" t="s">
        <v>20</v>
      </c>
      <c r="G174" s="63">
        <v>2500</v>
      </c>
      <c r="H174" s="48">
        <f>ROUND(0.2579*I174,4)</f>
        <v>0.129</v>
      </c>
      <c r="I174" s="77">
        <v>0.5</v>
      </c>
    </row>
    <row r="175" spans="1:9" ht="13.5" thickBot="1" x14ac:dyDescent="0.25">
      <c r="B175" s="146"/>
      <c r="C175" s="147"/>
      <c r="D175" s="148"/>
      <c r="E175" s="149"/>
      <c r="F175" s="62" t="s">
        <v>22</v>
      </c>
      <c r="G175" s="63" t="s">
        <v>108</v>
      </c>
      <c r="H175" s="48">
        <f>0.2579-H174</f>
        <v>0.12890000000000001</v>
      </c>
      <c r="I175" s="77">
        <v>0.5</v>
      </c>
    </row>
    <row r="176" spans="1:9" ht="14.25" thickTop="1" thickBot="1" x14ac:dyDescent="0.25">
      <c r="A176">
        <v>19</v>
      </c>
      <c r="B176" s="31" t="s">
        <v>109</v>
      </c>
      <c r="C176" s="70"/>
      <c r="D176" s="32" t="s">
        <v>110</v>
      </c>
      <c r="E176" s="150"/>
      <c r="F176" s="34" t="s">
        <v>7</v>
      </c>
      <c r="G176" s="50" t="s">
        <v>8</v>
      </c>
      <c r="H176" s="51" t="s">
        <v>9</v>
      </c>
      <c r="I176" s="77"/>
    </row>
    <row r="177" spans="1:9" ht="13.5" thickTop="1" x14ac:dyDescent="0.2">
      <c r="B177" s="8"/>
      <c r="C177" s="73" t="s">
        <v>20</v>
      </c>
      <c r="D177" s="112">
        <v>2600</v>
      </c>
      <c r="E177" s="75"/>
      <c r="F177" s="113" t="s">
        <v>10</v>
      </c>
      <c r="G177" s="40">
        <v>4006</v>
      </c>
      <c r="H177" s="41">
        <v>0.16969999999999999</v>
      </c>
      <c r="I177" s="77"/>
    </row>
    <row r="178" spans="1:9" x14ac:dyDescent="0.2">
      <c r="B178" s="8"/>
      <c r="C178" s="73" t="s">
        <v>111</v>
      </c>
      <c r="D178" s="112">
        <v>2602</v>
      </c>
      <c r="E178" s="75"/>
      <c r="F178" s="113" t="s">
        <v>12</v>
      </c>
      <c r="G178" s="40">
        <v>3208</v>
      </c>
      <c r="H178" s="41">
        <v>0.26219999999999999</v>
      </c>
      <c r="I178" s="77"/>
    </row>
    <row r="179" spans="1:9" x14ac:dyDescent="0.2">
      <c r="B179" s="8"/>
      <c r="C179" s="73" t="s">
        <v>112</v>
      </c>
      <c r="D179" s="112">
        <v>2606</v>
      </c>
      <c r="E179" s="75"/>
      <c r="F179" s="113" t="s">
        <v>13</v>
      </c>
      <c r="G179" s="42" t="s">
        <v>14</v>
      </c>
      <c r="H179" s="41">
        <v>0.13850000000000001</v>
      </c>
      <c r="I179" s="77"/>
    </row>
    <row r="180" spans="1:9" x14ac:dyDescent="0.2">
      <c r="B180" s="8"/>
      <c r="C180" s="73" t="s">
        <v>113</v>
      </c>
      <c r="D180" s="112">
        <v>2604</v>
      </c>
      <c r="E180" s="75"/>
      <c r="F180" s="113" t="s">
        <v>16</v>
      </c>
      <c r="G180" s="43">
        <v>1101</v>
      </c>
      <c r="H180" s="41">
        <v>6.2600000000000003E-2</v>
      </c>
      <c r="I180" s="77"/>
    </row>
    <row r="181" spans="1:9" x14ac:dyDescent="0.2">
      <c r="B181" s="8"/>
      <c r="C181" s="73"/>
      <c r="D181" s="112"/>
      <c r="E181" s="75"/>
      <c r="F181" s="113" t="s">
        <v>17</v>
      </c>
      <c r="G181" s="43">
        <v>7001</v>
      </c>
      <c r="H181" s="41">
        <v>9.0499999999999997E-2</v>
      </c>
      <c r="I181" s="77"/>
    </row>
    <row r="182" spans="1:9" x14ac:dyDescent="0.2">
      <c r="B182" s="8"/>
      <c r="C182" s="73"/>
      <c r="D182" s="112"/>
      <c r="E182" s="75"/>
      <c r="F182" s="113" t="s">
        <v>18</v>
      </c>
      <c r="G182" s="42" t="s">
        <v>19</v>
      </c>
      <c r="H182" s="41">
        <v>1.8599999999999998E-2</v>
      </c>
      <c r="I182" s="77"/>
    </row>
    <row r="183" spans="1:9" x14ac:dyDescent="0.2">
      <c r="B183" s="8"/>
      <c r="C183" s="73"/>
      <c r="D183" s="112"/>
      <c r="E183" s="75"/>
      <c r="F183" s="62" t="s">
        <v>20</v>
      </c>
      <c r="G183" s="63">
        <v>2600</v>
      </c>
      <c r="H183" s="48">
        <f>0.2579*0.75</f>
        <v>0.19342500000000001</v>
      </c>
      <c r="I183" s="77">
        <v>0.75</v>
      </c>
    </row>
    <row r="184" spans="1:9" ht="13.5" thickBot="1" x14ac:dyDescent="0.25">
      <c r="B184" s="8"/>
      <c r="C184" s="73"/>
      <c r="D184" s="112"/>
      <c r="E184" s="75"/>
      <c r="F184" s="62" t="s">
        <v>22</v>
      </c>
      <c r="G184" s="63" t="s">
        <v>110</v>
      </c>
      <c r="H184" s="48">
        <f>0.2579-H183</f>
        <v>6.4475000000000005E-2</v>
      </c>
      <c r="I184" s="77">
        <v>0.25</v>
      </c>
    </row>
    <row r="185" spans="1:9" ht="14.25" thickTop="1" thickBot="1" x14ac:dyDescent="0.25">
      <c r="A185">
        <v>20</v>
      </c>
      <c r="B185" s="54" t="s">
        <v>114</v>
      </c>
      <c r="C185" s="151"/>
      <c r="D185" s="152">
        <v>2800</v>
      </c>
      <c r="E185" s="153">
        <v>2800</v>
      </c>
      <c r="F185" s="154" t="s">
        <v>7</v>
      </c>
      <c r="G185" s="155" t="s">
        <v>8</v>
      </c>
      <c r="H185" s="156" t="s">
        <v>9</v>
      </c>
      <c r="I185" s="18" t="s">
        <v>27</v>
      </c>
    </row>
    <row r="186" spans="1:9" ht="13.5" thickTop="1" x14ac:dyDescent="0.2">
      <c r="B186" s="8"/>
      <c r="C186" s="9"/>
      <c r="D186" s="10"/>
      <c r="E186" s="11"/>
      <c r="F186" s="12" t="s">
        <v>10</v>
      </c>
      <c r="G186" s="13">
        <v>4006</v>
      </c>
      <c r="H186" s="14">
        <v>0.16969999999999999</v>
      </c>
      <c r="I186"/>
    </row>
    <row r="187" spans="1:9" x14ac:dyDescent="0.2">
      <c r="B187" s="8"/>
      <c r="C187" s="157"/>
      <c r="D187" s="16"/>
      <c r="E187" s="11"/>
      <c r="F187" s="12" t="s">
        <v>12</v>
      </c>
      <c r="G187" s="13">
        <v>3208</v>
      </c>
      <c r="H187" s="14">
        <v>0.26219999999999999</v>
      </c>
      <c r="I187"/>
    </row>
    <row r="188" spans="1:9" x14ac:dyDescent="0.2">
      <c r="B188" s="8"/>
      <c r="C188" s="158" t="s">
        <v>115</v>
      </c>
      <c r="D188" s="16"/>
      <c r="E188" s="11"/>
      <c r="F188" s="12" t="s">
        <v>13</v>
      </c>
      <c r="G188" s="17" t="s">
        <v>14</v>
      </c>
      <c r="H188" s="14">
        <v>0.13850000000000001</v>
      </c>
      <c r="I188"/>
    </row>
    <row r="189" spans="1:9" x14ac:dyDescent="0.2">
      <c r="B189" s="8"/>
      <c r="C189" s="157"/>
      <c r="D189" s="16"/>
      <c r="E189" s="11"/>
      <c r="F189" s="12" t="s">
        <v>16</v>
      </c>
      <c r="G189" s="13">
        <v>1101</v>
      </c>
      <c r="H189" s="14">
        <v>4.4400000000000002E-2</v>
      </c>
      <c r="I189"/>
    </row>
    <row r="190" spans="1:9" x14ac:dyDescent="0.2">
      <c r="B190" s="8"/>
      <c r="C190" s="157"/>
      <c r="D190" s="16"/>
      <c r="E190" s="11"/>
      <c r="F190" s="20" t="s">
        <v>17</v>
      </c>
      <c r="G190" s="13">
        <v>7001</v>
      </c>
      <c r="H190" s="14">
        <v>6.4100000000000004E-2</v>
      </c>
      <c r="I190"/>
    </row>
    <row r="191" spans="1:9" x14ac:dyDescent="0.2">
      <c r="B191" s="8"/>
      <c r="C191" s="157"/>
      <c r="D191" s="16"/>
      <c r="E191" s="11"/>
      <c r="F191" s="20" t="s">
        <v>18</v>
      </c>
      <c r="G191" s="17" t="s">
        <v>19</v>
      </c>
      <c r="H191" s="14">
        <v>1.32E-2</v>
      </c>
      <c r="I191"/>
    </row>
    <row r="192" spans="1:9" ht="13.5" thickBot="1" x14ac:dyDescent="0.25">
      <c r="B192" s="8"/>
      <c r="C192" s="157"/>
      <c r="D192" s="16"/>
      <c r="E192" s="11"/>
      <c r="F192" s="22" t="s">
        <v>20</v>
      </c>
      <c r="G192" s="23">
        <v>2800</v>
      </c>
      <c r="H192" s="14">
        <v>0.30790000000000001</v>
      </c>
      <c r="I192"/>
    </row>
    <row r="193" spans="1:9" ht="14.25" thickTop="1" thickBot="1" x14ac:dyDescent="0.25">
      <c r="A193">
        <v>21</v>
      </c>
      <c r="B193" s="54" t="s">
        <v>116</v>
      </c>
      <c r="C193" s="54"/>
      <c r="D193" s="159">
        <v>2800</v>
      </c>
      <c r="E193" s="160"/>
      <c r="F193" s="161" t="s">
        <v>7</v>
      </c>
      <c r="G193" s="155" t="s">
        <v>8</v>
      </c>
      <c r="H193" s="162" t="s">
        <v>9</v>
      </c>
      <c r="I193" s="18" t="s">
        <v>27</v>
      </c>
    </row>
    <row r="194" spans="1:9" ht="13.5" thickTop="1" x14ac:dyDescent="0.2">
      <c r="B194" s="8"/>
      <c r="C194" s="163" t="s">
        <v>98</v>
      </c>
      <c r="D194" s="10">
        <v>2822</v>
      </c>
      <c r="E194" s="11"/>
      <c r="F194" s="12" t="s">
        <v>10</v>
      </c>
      <c r="G194" s="13">
        <v>4006</v>
      </c>
      <c r="H194" s="14">
        <v>0.16969999999999999</v>
      </c>
      <c r="I194"/>
    </row>
    <row r="195" spans="1:9" x14ac:dyDescent="0.2">
      <c r="B195" s="8"/>
      <c r="C195" s="9"/>
      <c r="D195" s="10"/>
      <c r="E195" s="11"/>
      <c r="F195" s="12" t="s">
        <v>12</v>
      </c>
      <c r="G195" s="13">
        <v>3208</v>
      </c>
      <c r="H195" s="14">
        <v>0.26219999999999999</v>
      </c>
      <c r="I195"/>
    </row>
    <row r="196" spans="1:9" x14ac:dyDescent="0.2">
      <c r="B196" s="8"/>
      <c r="C196" s="9"/>
      <c r="D196" s="10"/>
      <c r="E196" s="11"/>
      <c r="F196" s="12" t="s">
        <v>13</v>
      </c>
      <c r="G196" s="17" t="s">
        <v>14</v>
      </c>
      <c r="H196" s="14">
        <v>0.13850000000000001</v>
      </c>
      <c r="I196"/>
    </row>
    <row r="197" spans="1:9" x14ac:dyDescent="0.2">
      <c r="B197" s="8"/>
      <c r="C197" s="158" t="s">
        <v>115</v>
      </c>
      <c r="D197" s="10"/>
      <c r="E197" s="11"/>
      <c r="F197" s="12" t="s">
        <v>16</v>
      </c>
      <c r="G197" s="13">
        <v>1101</v>
      </c>
      <c r="H197" s="14">
        <v>4.4400000000000002E-2</v>
      </c>
      <c r="I197"/>
    </row>
    <row r="198" spans="1:9" x14ac:dyDescent="0.2">
      <c r="B198" s="8"/>
      <c r="C198" s="9"/>
      <c r="D198" s="10"/>
      <c r="E198" s="11"/>
      <c r="F198" s="20" t="s">
        <v>17</v>
      </c>
      <c r="G198" s="13">
        <v>7001</v>
      </c>
      <c r="H198" s="14">
        <v>6.4100000000000004E-2</v>
      </c>
      <c r="I198"/>
    </row>
    <row r="199" spans="1:9" x14ac:dyDescent="0.2">
      <c r="B199" s="8"/>
      <c r="C199" s="9"/>
      <c r="D199" s="10"/>
      <c r="E199" s="11"/>
      <c r="F199" s="20" t="s">
        <v>18</v>
      </c>
      <c r="G199" s="17" t="s">
        <v>19</v>
      </c>
      <c r="H199" s="14">
        <v>1.32E-2</v>
      </c>
      <c r="I199"/>
    </row>
    <row r="200" spans="1:9" x14ac:dyDescent="0.2">
      <c r="B200" s="8"/>
      <c r="C200" s="9"/>
      <c r="D200" s="10"/>
      <c r="E200" s="11"/>
      <c r="F200" s="22" t="s">
        <v>81</v>
      </c>
      <c r="G200" s="23">
        <v>2800</v>
      </c>
      <c r="H200" s="24">
        <f>ROUND(0.3079*I200,4)</f>
        <v>0.2155</v>
      </c>
      <c r="I200" s="164">
        <v>0.7</v>
      </c>
    </row>
    <row r="201" spans="1:9" ht="13.5" thickBot="1" x14ac:dyDescent="0.25">
      <c r="B201" s="8"/>
      <c r="C201" s="9"/>
      <c r="D201" s="10"/>
      <c r="E201" s="11"/>
      <c r="F201" s="22" t="s">
        <v>98</v>
      </c>
      <c r="G201" s="23">
        <v>2822</v>
      </c>
      <c r="H201" s="24">
        <f>0.3079-H200</f>
        <v>9.240000000000001E-2</v>
      </c>
      <c r="I201" s="164">
        <v>0.3</v>
      </c>
    </row>
    <row r="202" spans="1:9" ht="14.25" thickTop="1" thickBot="1" x14ac:dyDescent="0.25">
      <c r="A202">
        <v>22</v>
      </c>
      <c r="B202" s="165" t="s">
        <v>117</v>
      </c>
      <c r="C202" s="54"/>
      <c r="D202" s="159">
        <v>2813</v>
      </c>
      <c r="E202" s="160"/>
      <c r="F202" s="161" t="s">
        <v>7</v>
      </c>
      <c r="G202" s="155" t="s">
        <v>8</v>
      </c>
      <c r="H202" s="162" t="s">
        <v>9</v>
      </c>
      <c r="I202" s="18" t="s">
        <v>27</v>
      </c>
    </row>
    <row r="203" spans="1:9" ht="13.5" thickTop="1" x14ac:dyDescent="0.2">
      <c r="B203" s="8"/>
      <c r="C203" s="9" t="s">
        <v>118</v>
      </c>
      <c r="D203" s="9">
        <v>2813</v>
      </c>
      <c r="E203" s="9"/>
      <c r="F203" s="9" t="s">
        <v>10</v>
      </c>
      <c r="G203" s="166">
        <v>4006</v>
      </c>
      <c r="H203" s="167">
        <v>0.16969999999999999</v>
      </c>
      <c r="I203" s="168"/>
    </row>
    <row r="204" spans="1:9" x14ac:dyDescent="0.2">
      <c r="B204" s="8"/>
      <c r="C204" s="136" t="s">
        <v>119</v>
      </c>
      <c r="D204" s="9"/>
      <c r="E204" s="9"/>
      <c r="F204" s="9" t="s">
        <v>12</v>
      </c>
      <c r="G204" s="166">
        <v>3208</v>
      </c>
      <c r="H204" s="169">
        <v>0.26219999999999999</v>
      </c>
      <c r="I204" s="168"/>
    </row>
    <row r="205" spans="1:9" x14ac:dyDescent="0.2">
      <c r="B205" s="8"/>
      <c r="C205" s="9"/>
      <c r="D205" s="9"/>
      <c r="E205" s="9"/>
      <c r="F205" s="9" t="s">
        <v>13</v>
      </c>
      <c r="G205" s="166" t="s">
        <v>14</v>
      </c>
      <c r="H205" s="169">
        <v>0.13850000000000001</v>
      </c>
      <c r="I205" s="168"/>
    </row>
    <row r="206" spans="1:9" x14ac:dyDescent="0.2">
      <c r="B206" s="59" t="s">
        <v>28</v>
      </c>
      <c r="C206" s="9"/>
      <c r="D206" s="9"/>
      <c r="E206" s="9"/>
      <c r="F206" s="9" t="s">
        <v>16</v>
      </c>
      <c r="G206" s="166">
        <v>1101</v>
      </c>
      <c r="H206" s="169"/>
      <c r="I206" s="210" t="s">
        <v>120</v>
      </c>
    </row>
    <row r="207" spans="1:9" x14ac:dyDescent="0.2">
      <c r="B207" s="8"/>
      <c r="C207" s="9"/>
      <c r="D207" s="9"/>
      <c r="E207" s="9"/>
      <c r="F207" s="9" t="s">
        <v>17</v>
      </c>
      <c r="G207" s="166">
        <v>7001</v>
      </c>
      <c r="H207" s="169"/>
      <c r="I207" s="210"/>
    </row>
    <row r="208" spans="1:9" x14ac:dyDescent="0.2">
      <c r="B208" s="8"/>
      <c r="C208" s="158" t="s">
        <v>115</v>
      </c>
      <c r="D208" s="9"/>
      <c r="E208" s="9"/>
      <c r="F208" s="9" t="s">
        <v>18</v>
      </c>
      <c r="G208" s="166" t="s">
        <v>19</v>
      </c>
      <c r="H208" s="169"/>
      <c r="I208" s="210"/>
    </row>
    <row r="209" spans="1:10" x14ac:dyDescent="0.2">
      <c r="B209" s="8"/>
      <c r="C209" s="9"/>
      <c r="D209" s="9"/>
      <c r="E209" s="9"/>
      <c r="F209" s="9" t="s">
        <v>121</v>
      </c>
      <c r="G209" s="158">
        <v>2800</v>
      </c>
      <c r="H209" s="169">
        <v>0.25790000000000002</v>
      </c>
      <c r="J209" s="170"/>
    </row>
    <row r="210" spans="1:10" x14ac:dyDescent="0.2">
      <c r="B210" s="8"/>
      <c r="C210" s="9"/>
      <c r="D210" s="9"/>
      <c r="E210" s="9"/>
      <c r="F210" s="9" t="s">
        <v>121</v>
      </c>
      <c r="G210" s="158">
        <v>2800</v>
      </c>
      <c r="H210" s="169">
        <v>2.1700000000000001E-2</v>
      </c>
      <c r="J210" s="170"/>
    </row>
    <row r="211" spans="1:10" ht="13.5" thickBot="1" x14ac:dyDescent="0.25">
      <c r="B211" s="8"/>
      <c r="C211" s="9"/>
      <c r="D211" s="9"/>
      <c r="E211" s="9"/>
      <c r="F211" s="9" t="s">
        <v>122</v>
      </c>
      <c r="G211" s="158">
        <v>2813</v>
      </c>
      <c r="H211" s="171">
        <v>0.15</v>
      </c>
      <c r="I211" s="168"/>
    </row>
    <row r="212" spans="1:10" ht="14.25" thickTop="1" thickBot="1" x14ac:dyDescent="0.25">
      <c r="A212">
        <v>23</v>
      </c>
      <c r="B212" s="172" t="s">
        <v>123</v>
      </c>
      <c r="C212" s="54"/>
      <c r="D212" s="90"/>
      <c r="E212" s="91"/>
      <c r="F212" s="173" t="s">
        <v>7</v>
      </c>
      <c r="G212" s="174" t="s">
        <v>8</v>
      </c>
      <c r="H212" s="175" t="s">
        <v>9</v>
      </c>
      <c r="I212" s="18" t="s">
        <v>27</v>
      </c>
    </row>
    <row r="213" spans="1:10" ht="13.5" thickTop="1" x14ac:dyDescent="0.2">
      <c r="B213" s="8"/>
      <c r="C213" s="157" t="s">
        <v>124</v>
      </c>
      <c r="D213" s="10">
        <v>2813</v>
      </c>
      <c r="E213" s="176"/>
      <c r="F213" s="12" t="s">
        <v>10</v>
      </c>
      <c r="G213" s="13">
        <v>4006</v>
      </c>
      <c r="H213" s="14">
        <v>0.16969999999999999</v>
      </c>
      <c r="I213" s="168"/>
    </row>
    <row r="214" spans="1:10" x14ac:dyDescent="0.2">
      <c r="B214" s="8"/>
      <c r="C214" s="157" t="s">
        <v>20</v>
      </c>
      <c r="D214" s="177" t="s">
        <v>76</v>
      </c>
      <c r="E214" s="176"/>
      <c r="F214" s="12" t="s">
        <v>12</v>
      </c>
      <c r="G214" s="13">
        <v>3208</v>
      </c>
      <c r="H214" s="14">
        <v>0.26219999999999999</v>
      </c>
      <c r="I214" s="168"/>
    </row>
    <row r="215" spans="1:10" x14ac:dyDescent="0.2">
      <c r="B215" s="8"/>
      <c r="C215" s="157"/>
      <c r="D215" s="10"/>
      <c r="E215" s="176"/>
      <c r="F215" s="12" t="s">
        <v>13</v>
      </c>
      <c r="G215" s="17" t="s">
        <v>14</v>
      </c>
      <c r="H215" s="14">
        <v>0.13850000000000001</v>
      </c>
      <c r="I215" s="168"/>
    </row>
    <row r="216" spans="1:10" x14ac:dyDescent="0.2">
      <c r="B216" s="59" t="s">
        <v>28</v>
      </c>
      <c r="C216" s="157"/>
      <c r="D216" s="10"/>
      <c r="E216" s="176"/>
      <c r="F216" s="12" t="s">
        <v>16</v>
      </c>
      <c r="G216" s="13">
        <v>1101</v>
      </c>
      <c r="H216" s="14">
        <v>7.9000000000000008E-3</v>
      </c>
      <c r="I216" s="168"/>
    </row>
    <row r="217" spans="1:10" x14ac:dyDescent="0.2">
      <c r="B217" s="8"/>
      <c r="C217" s="157"/>
      <c r="D217" s="10"/>
      <c r="E217" s="176"/>
      <c r="F217" s="20" t="s">
        <v>17</v>
      </c>
      <c r="G217" s="13">
        <v>7001</v>
      </c>
      <c r="H217" s="14">
        <v>1.14E-2</v>
      </c>
      <c r="I217" s="168"/>
    </row>
    <row r="218" spans="1:10" x14ac:dyDescent="0.2">
      <c r="B218" s="8"/>
      <c r="C218" s="157"/>
      <c r="D218" s="10"/>
      <c r="E218" s="176"/>
      <c r="F218" s="20" t="s">
        <v>18</v>
      </c>
      <c r="G218" s="17" t="s">
        <v>19</v>
      </c>
      <c r="H218" s="14">
        <v>2.3999999999999998E-3</v>
      </c>
      <c r="I218" s="168"/>
    </row>
    <row r="219" spans="1:10" x14ac:dyDescent="0.2">
      <c r="B219" s="8"/>
      <c r="C219" s="9"/>
      <c r="D219" s="10"/>
      <c r="E219" s="176"/>
      <c r="F219" s="22" t="s">
        <v>121</v>
      </c>
      <c r="G219" s="23" t="s">
        <v>76</v>
      </c>
      <c r="H219" s="24">
        <v>0.25790000000000002</v>
      </c>
      <c r="I219" s="168"/>
    </row>
    <row r="220" spans="1:10" ht="13.5" thickBot="1" x14ac:dyDescent="0.25">
      <c r="B220" s="8"/>
      <c r="C220" s="26"/>
      <c r="D220" s="27"/>
      <c r="E220" s="4"/>
      <c r="F220" s="22" t="s">
        <v>122</v>
      </c>
      <c r="G220" s="23">
        <v>2813</v>
      </c>
      <c r="H220" s="24">
        <v>0.15</v>
      </c>
      <c r="I220" s="168"/>
    </row>
    <row r="221" spans="1:10" ht="14.25" thickTop="1" thickBot="1" x14ac:dyDescent="0.25">
      <c r="A221">
        <v>24</v>
      </c>
      <c r="B221" s="31" t="s">
        <v>125</v>
      </c>
      <c r="C221" s="70"/>
      <c r="D221" s="32">
        <v>2900</v>
      </c>
      <c r="E221" s="33"/>
      <c r="F221" s="34" t="s">
        <v>7</v>
      </c>
      <c r="G221" s="50" t="s">
        <v>8</v>
      </c>
      <c r="H221" s="51" t="s">
        <v>9</v>
      </c>
    </row>
    <row r="222" spans="1:10" ht="13.5" thickTop="1" x14ac:dyDescent="0.2">
      <c r="B222" s="8"/>
      <c r="C222" s="8" t="s">
        <v>20</v>
      </c>
      <c r="D222" s="112">
        <v>2900</v>
      </c>
      <c r="E222" s="75"/>
      <c r="F222" s="113" t="s">
        <v>10</v>
      </c>
      <c r="G222" s="40">
        <v>4006</v>
      </c>
      <c r="H222" s="41">
        <v>0.16969999999999999</v>
      </c>
    </row>
    <row r="223" spans="1:10" x14ac:dyDescent="0.2">
      <c r="B223" s="8"/>
      <c r="C223" s="8"/>
      <c r="D223" s="112"/>
      <c r="E223" s="75"/>
      <c r="F223" s="113" t="s">
        <v>12</v>
      </c>
      <c r="G223" s="40">
        <v>3208</v>
      </c>
      <c r="H223" s="41">
        <v>0.26219999999999999</v>
      </c>
    </row>
    <row r="224" spans="1:10" x14ac:dyDescent="0.2">
      <c r="B224" s="8"/>
      <c r="C224" s="8" t="s">
        <v>126</v>
      </c>
      <c r="D224" s="112">
        <v>2408</v>
      </c>
      <c r="E224" s="75"/>
      <c r="F224" s="113" t="s">
        <v>13</v>
      </c>
      <c r="G224" s="42" t="s">
        <v>14</v>
      </c>
      <c r="H224" s="41">
        <v>0.13850000000000001</v>
      </c>
    </row>
    <row r="225" spans="1:10" x14ac:dyDescent="0.2">
      <c r="B225" s="8"/>
      <c r="C225" s="8" t="s">
        <v>127</v>
      </c>
      <c r="D225" s="112">
        <v>2406</v>
      </c>
      <c r="E225" s="75"/>
      <c r="F225" s="113" t="s">
        <v>16</v>
      </c>
      <c r="G225" s="43">
        <v>1101</v>
      </c>
      <c r="H225" s="41">
        <v>6.2600000000000003E-2</v>
      </c>
    </row>
    <row r="226" spans="1:10" x14ac:dyDescent="0.2">
      <c r="B226" s="8"/>
      <c r="C226" s="8" t="s">
        <v>128</v>
      </c>
      <c r="D226" s="129">
        <v>2411</v>
      </c>
      <c r="E226" s="75"/>
      <c r="F226" s="113" t="s">
        <v>17</v>
      </c>
      <c r="G226" s="43">
        <v>7001</v>
      </c>
      <c r="H226" s="41">
        <v>9.0499999999999997E-2</v>
      </c>
    </row>
    <row r="227" spans="1:10" x14ac:dyDescent="0.2">
      <c r="B227" s="8"/>
      <c r="C227" s="8"/>
      <c r="D227" s="178"/>
      <c r="E227" s="75"/>
      <c r="F227" s="113" t="s">
        <v>18</v>
      </c>
      <c r="G227" s="42" t="s">
        <v>19</v>
      </c>
      <c r="H227" s="41">
        <v>1.8599999999999998E-2</v>
      </c>
    </row>
    <row r="228" spans="1:10" x14ac:dyDescent="0.2">
      <c r="B228" s="8"/>
      <c r="C228" s="8"/>
      <c r="D228" s="178"/>
      <c r="E228" s="75"/>
      <c r="F228" s="76" t="s">
        <v>20</v>
      </c>
      <c r="G228" s="63">
        <v>2900</v>
      </c>
      <c r="H228" s="48">
        <f>ROUND(0.2579*I228,4)</f>
        <v>0.129</v>
      </c>
      <c r="I228" s="179">
        <v>0.5</v>
      </c>
      <c r="J228" s="180"/>
    </row>
    <row r="229" spans="1:10" ht="13.5" thickBot="1" x14ac:dyDescent="0.25">
      <c r="B229" s="8"/>
      <c r="C229" s="8"/>
      <c r="D229" s="178"/>
      <c r="E229" s="75"/>
      <c r="F229" s="76" t="s">
        <v>22</v>
      </c>
      <c r="G229" s="63" t="s">
        <v>129</v>
      </c>
      <c r="H229" s="48">
        <f>0.2579-H228</f>
        <v>0.12890000000000001</v>
      </c>
      <c r="I229" s="179">
        <v>0.5</v>
      </c>
      <c r="J229" s="181"/>
    </row>
    <row r="230" spans="1:10" ht="14.25" thickTop="1" thickBot="1" x14ac:dyDescent="0.25">
      <c r="A230">
        <v>25</v>
      </c>
      <c r="B230" s="31" t="s">
        <v>130</v>
      </c>
      <c r="C230" s="111"/>
      <c r="D230" s="32" t="s">
        <v>131</v>
      </c>
      <c r="E230" s="33"/>
      <c r="F230" s="34" t="s">
        <v>7</v>
      </c>
      <c r="G230" s="50" t="s">
        <v>8</v>
      </c>
      <c r="H230" s="36" t="s">
        <v>9</v>
      </c>
      <c r="I230" s="77"/>
    </row>
    <row r="231" spans="1:10" ht="13.5" thickTop="1" x14ac:dyDescent="0.2">
      <c r="B231" s="8"/>
      <c r="C231" s="128"/>
      <c r="D231" s="112"/>
      <c r="E231" s="75"/>
      <c r="F231" s="113" t="s">
        <v>10</v>
      </c>
      <c r="G231" s="40">
        <v>4006</v>
      </c>
      <c r="H231" s="41">
        <v>0.16969999999999999</v>
      </c>
      <c r="I231" s="77"/>
    </row>
    <row r="232" spans="1:10" x14ac:dyDescent="0.2">
      <c r="B232" s="8"/>
      <c r="C232" s="8"/>
      <c r="D232" s="178"/>
      <c r="E232" s="75"/>
      <c r="F232" s="113" t="s">
        <v>12</v>
      </c>
      <c r="G232" s="40">
        <v>3208</v>
      </c>
      <c r="H232" s="41">
        <v>0.26219999999999999</v>
      </c>
      <c r="I232" s="77"/>
    </row>
    <row r="233" spans="1:10" x14ac:dyDescent="0.2">
      <c r="B233" s="8"/>
      <c r="C233" s="8"/>
      <c r="D233" s="178"/>
      <c r="E233" s="75"/>
      <c r="F233" s="113" t="s">
        <v>13</v>
      </c>
      <c r="G233" s="42" t="s">
        <v>14</v>
      </c>
      <c r="H233" s="41">
        <v>0.13850000000000001</v>
      </c>
      <c r="I233" s="77"/>
    </row>
    <row r="234" spans="1:10" x14ac:dyDescent="0.2">
      <c r="B234" s="8"/>
      <c r="C234" s="8"/>
      <c r="D234" s="178"/>
      <c r="E234" s="75"/>
      <c r="F234" s="113" t="s">
        <v>16</v>
      </c>
      <c r="G234" s="43">
        <v>1101</v>
      </c>
      <c r="H234" s="41">
        <v>6.2600000000000003E-2</v>
      </c>
      <c r="I234" s="77"/>
    </row>
    <row r="235" spans="1:10" x14ac:dyDescent="0.2">
      <c r="B235" s="8"/>
      <c r="C235" s="73"/>
      <c r="D235" s="112"/>
      <c r="E235" s="75"/>
      <c r="F235" s="56" t="s">
        <v>17</v>
      </c>
      <c r="G235" s="43">
        <v>7001</v>
      </c>
      <c r="H235" s="41">
        <v>9.0499999999999997E-2</v>
      </c>
      <c r="I235" s="77"/>
    </row>
    <row r="236" spans="1:10" x14ac:dyDescent="0.2">
      <c r="B236" s="8"/>
      <c r="C236" s="73"/>
      <c r="D236" s="112"/>
      <c r="E236" s="75"/>
      <c r="F236" s="56" t="s">
        <v>18</v>
      </c>
      <c r="G236" s="42" t="s">
        <v>19</v>
      </c>
      <c r="H236" s="41">
        <v>1.8599999999999998E-2</v>
      </c>
      <c r="I236" s="77"/>
    </row>
    <row r="237" spans="1:10" x14ac:dyDescent="0.2">
      <c r="B237" s="8"/>
      <c r="C237" s="73"/>
      <c r="D237" s="112"/>
      <c r="E237" s="75"/>
      <c r="F237" s="76" t="s">
        <v>20</v>
      </c>
      <c r="G237" s="63">
        <v>2900</v>
      </c>
      <c r="H237" s="48">
        <f>ROUND(0.2579*I237,4)</f>
        <v>0.129</v>
      </c>
      <c r="I237" s="77">
        <v>0.5</v>
      </c>
    </row>
    <row r="238" spans="1:10" ht="12.75" customHeight="1" thickBot="1" x14ac:dyDescent="0.25">
      <c r="B238" s="8"/>
      <c r="C238" s="73"/>
      <c r="D238" s="112"/>
      <c r="E238" s="75"/>
      <c r="F238" s="182" t="s">
        <v>22</v>
      </c>
      <c r="G238" s="183" t="s">
        <v>131</v>
      </c>
      <c r="H238" s="48">
        <f>0.2579-H237</f>
        <v>0.12890000000000001</v>
      </c>
      <c r="I238" s="77">
        <v>0.5</v>
      </c>
    </row>
    <row r="239" spans="1:10" ht="14.25" thickTop="1" thickBot="1" x14ac:dyDescent="0.25">
      <c r="A239">
        <v>26</v>
      </c>
      <c r="B239" s="31" t="s">
        <v>132</v>
      </c>
      <c r="C239" s="31"/>
      <c r="D239" s="32">
        <v>7002</v>
      </c>
      <c r="E239" s="33"/>
      <c r="F239" s="34" t="s">
        <v>7</v>
      </c>
      <c r="G239" s="50" t="s">
        <v>8</v>
      </c>
      <c r="H239" s="36" t="s">
        <v>9</v>
      </c>
    </row>
    <row r="240" spans="1:10" ht="13.5" thickTop="1" x14ac:dyDescent="0.2">
      <c r="B240" s="8"/>
      <c r="C240" s="114" t="s">
        <v>133</v>
      </c>
      <c r="D240" s="184">
        <v>7002</v>
      </c>
      <c r="E240" s="185"/>
      <c r="F240" s="113" t="s">
        <v>10</v>
      </c>
      <c r="G240" s="40">
        <v>4006</v>
      </c>
      <c r="H240" s="41">
        <v>0.16969999999999999</v>
      </c>
    </row>
    <row r="241" spans="1:9" x14ac:dyDescent="0.2">
      <c r="B241" s="8"/>
      <c r="C241" s="114"/>
      <c r="D241" s="112"/>
      <c r="E241" s="79"/>
      <c r="F241" s="113" t="s">
        <v>12</v>
      </c>
      <c r="G241" s="40">
        <v>3208</v>
      </c>
      <c r="H241" s="41">
        <v>0.26219999999999999</v>
      </c>
    </row>
    <row r="242" spans="1:9" x14ac:dyDescent="0.2">
      <c r="B242" s="8"/>
      <c r="C242" s="114"/>
      <c r="D242" s="112"/>
      <c r="E242" s="79"/>
      <c r="F242" s="113" t="s">
        <v>13</v>
      </c>
      <c r="G242" s="42" t="s">
        <v>14</v>
      </c>
      <c r="H242" s="41">
        <v>0.13850000000000001</v>
      </c>
    </row>
    <row r="243" spans="1:9" x14ac:dyDescent="0.2">
      <c r="B243" s="8"/>
      <c r="C243" s="8"/>
      <c r="D243" s="112"/>
      <c r="E243" s="79"/>
      <c r="F243" s="113" t="s">
        <v>16</v>
      </c>
      <c r="G243" s="43">
        <v>1101</v>
      </c>
      <c r="H243" s="41">
        <v>6.2600000000000003E-2</v>
      </c>
    </row>
    <row r="244" spans="1:9" x14ac:dyDescent="0.2">
      <c r="B244" s="8"/>
      <c r="C244" s="8"/>
      <c r="D244" s="112"/>
      <c r="E244" s="79"/>
      <c r="F244" s="113" t="s">
        <v>17</v>
      </c>
      <c r="G244" s="43">
        <v>7001</v>
      </c>
      <c r="H244" s="41">
        <v>9.0499999999999997E-2</v>
      </c>
      <c r="I244" s="186"/>
    </row>
    <row r="245" spans="1:9" x14ac:dyDescent="0.2">
      <c r="B245" s="8"/>
      <c r="C245" s="8"/>
      <c r="D245" s="112"/>
      <c r="E245" s="79"/>
      <c r="F245" s="113" t="s">
        <v>18</v>
      </c>
      <c r="G245" s="42" t="s">
        <v>19</v>
      </c>
      <c r="H245" s="41">
        <v>1.8599999999999998E-2</v>
      </c>
      <c r="I245" s="72"/>
    </row>
    <row r="246" spans="1:9" ht="13.5" thickBot="1" x14ac:dyDescent="0.25">
      <c r="B246" s="25"/>
      <c r="C246" s="133"/>
      <c r="D246" s="134"/>
      <c r="E246" s="187"/>
      <c r="F246" s="188" t="s">
        <v>134</v>
      </c>
      <c r="G246" s="189">
        <v>7002</v>
      </c>
      <c r="H246" s="48">
        <v>0.25790000000000002</v>
      </c>
    </row>
    <row r="247" spans="1:9" ht="14.25" thickTop="1" thickBot="1" x14ac:dyDescent="0.25">
      <c r="A247">
        <v>27</v>
      </c>
      <c r="B247" s="190" t="s">
        <v>135</v>
      </c>
      <c r="C247" s="190"/>
      <c r="D247" s="191">
        <v>7004</v>
      </c>
      <c r="E247" s="91"/>
      <c r="F247" s="192" t="s">
        <v>7</v>
      </c>
      <c r="G247" s="93" t="s">
        <v>8</v>
      </c>
      <c r="H247" s="94" t="s">
        <v>9</v>
      </c>
      <c r="I247" s="193"/>
    </row>
    <row r="248" spans="1:9" ht="14.25" thickTop="1" thickBot="1" x14ac:dyDescent="0.25">
      <c r="B248" s="194"/>
      <c r="C248" s="195"/>
      <c r="D248" s="196"/>
      <c r="E248" s="197"/>
      <c r="F248" s="98" t="s">
        <v>10</v>
      </c>
      <c r="G248" s="198">
        <v>4006</v>
      </c>
      <c r="H248" s="100"/>
    </row>
    <row r="249" spans="1:9" x14ac:dyDescent="0.2">
      <c r="B249" s="38"/>
      <c r="C249" s="199"/>
      <c r="D249" s="103"/>
      <c r="E249" s="200"/>
      <c r="F249" s="201" t="s">
        <v>12</v>
      </c>
      <c r="G249" s="198">
        <v>3208</v>
      </c>
      <c r="H249" s="100"/>
      <c r="I249" s="211" t="s">
        <v>136</v>
      </c>
    </row>
    <row r="250" spans="1:9" x14ac:dyDescent="0.2">
      <c r="B250" s="38"/>
      <c r="C250" s="199"/>
      <c r="D250" s="103"/>
      <c r="E250" s="200"/>
      <c r="F250" s="201" t="s">
        <v>13</v>
      </c>
      <c r="G250" s="102" t="s">
        <v>14</v>
      </c>
      <c r="H250" s="100"/>
      <c r="I250" s="211"/>
    </row>
    <row r="251" spans="1:9" x14ac:dyDescent="0.2">
      <c r="B251" s="38"/>
      <c r="C251" s="199"/>
      <c r="D251" s="103"/>
      <c r="E251" s="200"/>
      <c r="F251" s="201" t="s">
        <v>16</v>
      </c>
      <c r="G251" s="116">
        <v>1101</v>
      </c>
      <c r="H251" s="100"/>
    </row>
    <row r="252" spans="1:9" x14ac:dyDescent="0.2">
      <c r="B252" s="38"/>
      <c r="C252" s="199"/>
      <c r="D252" s="103"/>
      <c r="E252" s="200"/>
      <c r="F252" s="201" t="s">
        <v>17</v>
      </c>
      <c r="G252" s="116">
        <v>7001</v>
      </c>
      <c r="H252" s="100"/>
    </row>
    <row r="253" spans="1:9" x14ac:dyDescent="0.2">
      <c r="B253" s="38"/>
      <c r="C253" s="199"/>
      <c r="D253" s="103"/>
      <c r="E253" s="199"/>
      <c r="F253" s="201" t="s">
        <v>18</v>
      </c>
      <c r="G253" s="102" t="s">
        <v>19</v>
      </c>
      <c r="H253" s="100"/>
    </row>
    <row r="254" spans="1:9" ht="13.5" thickBot="1" x14ac:dyDescent="0.25">
      <c r="B254" s="25"/>
      <c r="C254" s="202"/>
      <c r="D254" s="203"/>
      <c r="E254" s="202"/>
      <c r="F254" s="204" t="s">
        <v>137</v>
      </c>
      <c r="G254" s="126">
        <v>7004</v>
      </c>
      <c r="H254" s="127">
        <v>1</v>
      </c>
    </row>
    <row r="255" spans="1:9" ht="13.5" thickTop="1" x14ac:dyDescent="0.2"/>
    <row r="259" spans="8:8" x14ac:dyDescent="0.2">
      <c r="H259" s="206">
        <f>SUM(H5:H254)</f>
        <v>26.999949999999988</v>
      </c>
    </row>
  </sheetData>
  <mergeCells count="10">
    <mergeCell ref="I79:I80"/>
    <mergeCell ref="B148:C148"/>
    <mergeCell ref="I206:I208"/>
    <mergeCell ref="I249:I250"/>
    <mergeCell ref="B1:H1"/>
    <mergeCell ref="I1:I4"/>
    <mergeCell ref="B2:H2"/>
    <mergeCell ref="B3:H3"/>
    <mergeCell ref="C6:C11"/>
    <mergeCell ref="B47:C47"/>
  </mergeCells>
  <pageMargins left="0.25" right="0.25" top="0.75" bottom="0.75" header="0.3" footer="0.3"/>
  <pageSetup scale="66" fitToHeight="0" orientation="portrait" r:id="rId1"/>
  <headerFooter>
    <oddFooter>&amp;L&amp;D&amp;RPage &amp;P of &amp;N</oddFooter>
  </headerFooter>
  <rowBreaks count="3" manualBreakCount="3">
    <brk id="70" max="9" man="1"/>
    <brk id="138" max="9" man="1"/>
    <brk id="21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7-1-2018 F&amp;A Distribution</vt:lpstr>
      <vt:lpstr>'7-1-2018 F&amp;A Distribution'!Print_Area</vt:lpstr>
      <vt:lpstr>'7-1-2018 F&amp;A Distribution'!Print_Titles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G. Wood</dc:creator>
  <cp:lastModifiedBy>Christine Sullivan</cp:lastModifiedBy>
  <dcterms:created xsi:type="dcterms:W3CDTF">2019-01-07T18:15:46Z</dcterms:created>
  <dcterms:modified xsi:type="dcterms:W3CDTF">2019-01-07T18:49:58Z</dcterms:modified>
</cp:coreProperties>
</file>