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0" windowWidth="13245" windowHeight="12525" firstSheet="3" activeTab="4"/>
  </bookViews>
  <sheets>
    <sheet name="Comments" sheetId="1" r:id="rId1"/>
    <sheet name="2x300" sheetId="2" r:id="rId2"/>
    <sheet name="2x500" sheetId="3" r:id="rId3"/>
    <sheet name="10x300" sheetId="4" r:id="rId4"/>
    <sheet name="10x500" sheetId="5" r:id="rId5"/>
    <sheet name="0to10x300" sheetId="6" r:id="rId6"/>
    <sheet name="0to10x500" sheetId="7" r:id="rId7"/>
    <sheet name="Summary" sheetId="8" r:id="rId8"/>
  </sheets>
  <definedNames>
    <definedName name="SHARED_FORMULA_48">IT1+IU1</definedName>
    <definedName name="SHARED_FORMULA_49">IU1+IV1</definedName>
    <definedName name="SHARED_FORMULA_50">IQ1+IT1</definedName>
    <definedName name="SHARED_FORMULA_53">IP1+IT1</definedName>
    <definedName name="SHARED_FORMULA_54">IP1+IT1</definedName>
    <definedName name="SHARED_FORMULA_55">IT1+IU1</definedName>
    <definedName name="SHARED_FORMULA_56">IU1+IV1</definedName>
    <definedName name="SHARED_FORMULA_57">IQ1+IT1</definedName>
    <definedName name="SHARED_FORMULA_58">IU1+IV1</definedName>
    <definedName name="SHARED_FORMULA_59">IP1+IT1</definedName>
    <definedName name="SHARED_FORMULA_60">IP1+IT1</definedName>
    <definedName name="SHARED_FORMULA_61">IQ1+IT1</definedName>
  </definedNames>
  <calcPr fullCalcOnLoad="1"/>
</workbook>
</file>

<file path=xl/sharedStrings.xml><?xml version="1.0" encoding="utf-8"?>
<sst xmlns="http://schemas.openxmlformats.org/spreadsheetml/2006/main" count="1091" uniqueCount="202">
  <si>
    <r>
      <rPr>
        <sz val="10"/>
        <color indexed="8"/>
        <rFont val="Arial"/>
        <family val="2"/>
      </rPr>
      <t>Benthic Sample Data</t>
    </r>
  </si>
  <si>
    <t>0-2 cm fraction, 500 um</t>
  </si>
  <si>
    <t xml:space="preserve">core area = </t>
  </si>
  <si>
    <t>Replicate Sample</t>
  </si>
  <si>
    <t>Species</t>
  </si>
  <si>
    <t>Sum</t>
  </si>
  <si>
    <t>Mean</t>
  </si>
  <si>
    <t>#/sq meter</t>
  </si>
  <si>
    <t>Amphitrite affinis</t>
  </si>
  <si>
    <t>Aphrodita hastata</t>
  </si>
  <si>
    <r>
      <rPr>
        <sz val="10"/>
        <color indexed="8"/>
        <rFont val="Arial"/>
        <family val="2"/>
      </rPr>
      <t>Arabella iricolor</t>
    </r>
  </si>
  <si>
    <t>Aricidea catherinae</t>
  </si>
  <si>
    <r>
      <rPr>
        <sz val="10"/>
        <color indexed="8"/>
        <rFont val="Arial"/>
        <family val="2"/>
      </rPr>
      <t>Capitella capitata</t>
    </r>
  </si>
  <si>
    <t>Cistena granulata</t>
  </si>
  <si>
    <t>Cossura longocirrata</t>
  </si>
  <si>
    <t>Dysponetus pygmaeus</t>
  </si>
  <si>
    <t>Eteone lactea</t>
  </si>
  <si>
    <t>Eteone longa</t>
  </si>
  <si>
    <t>Eusyllis blomstrandi</t>
  </si>
  <si>
    <t>Heteromastus filiformis</t>
  </si>
  <si>
    <t>Lumbrineris spp.</t>
  </si>
  <si>
    <r>
      <rPr>
        <sz val="10"/>
        <color indexed="8"/>
        <rFont val="Arial"/>
        <family val="2"/>
      </rPr>
      <t>Mediomastus ambiseta</t>
    </r>
  </si>
  <si>
    <r>
      <rPr>
        <sz val="10"/>
        <color indexed="8"/>
        <rFont val="Arial"/>
        <family val="2"/>
      </rPr>
      <t>Nephtys  incisa</t>
    </r>
  </si>
  <si>
    <t>Nereis pelagica</t>
  </si>
  <si>
    <t>Ophelia limacina</t>
  </si>
  <si>
    <t>Ophioglycera gigantea</t>
  </si>
  <si>
    <t>Parapinosyllis longicirrata</t>
  </si>
  <si>
    <t>Polydora Caulleryi</t>
  </si>
  <si>
    <t>Polydora ligni</t>
  </si>
  <si>
    <t>Praxillella gracilis</t>
  </si>
  <si>
    <t>Protodorvillea kefersteini</t>
  </si>
  <si>
    <t>Pygospio elegans</t>
  </si>
  <si>
    <t>Scalibregma inflatum</t>
  </si>
  <si>
    <t>Sphaerosyllis erinaceus</t>
  </si>
  <si>
    <r>
      <rPr>
        <sz val="10"/>
        <color indexed="8"/>
        <rFont val="Arial"/>
        <family val="2"/>
      </rPr>
      <t>Streblospio benedicti</t>
    </r>
  </si>
  <si>
    <t>Scolopsis armiger</t>
  </si>
  <si>
    <t>Syllides longocirrata</t>
  </si>
  <si>
    <t>Syllis gracilis</t>
  </si>
  <si>
    <r>
      <rPr>
        <sz val="10"/>
        <color indexed="8"/>
        <rFont val="Arial"/>
        <family val="2"/>
      </rPr>
      <t>Tharyx acutus</t>
    </r>
  </si>
  <si>
    <t>Travista carnea</t>
  </si>
  <si>
    <t>unknown- to degra. To ID</t>
  </si>
  <si>
    <t>Crepidula larvae</t>
  </si>
  <si>
    <t>Eubranchus - Nidibranch</t>
  </si>
  <si>
    <t>Lattorina spp.</t>
  </si>
  <si>
    <r>
      <t>Mollusc -</t>
    </r>
    <r>
      <rPr>
        <sz val="9"/>
        <color indexed="8"/>
        <rFont val="Arial"/>
        <family val="2"/>
      </rPr>
      <t xml:space="preserve"> to Degraded to ID</t>
    </r>
  </si>
  <si>
    <t>Mya arenaria</t>
  </si>
  <si>
    <t>Mytilus edulis</t>
  </si>
  <si>
    <r>
      <rPr>
        <sz val="10"/>
        <color indexed="8"/>
        <rFont val="Arial"/>
        <family val="2"/>
      </rPr>
      <t>Nucula annulata</t>
    </r>
  </si>
  <si>
    <t>Decapod</t>
  </si>
  <si>
    <t>Euphausiid</t>
  </si>
  <si>
    <t>Isopod</t>
  </si>
  <si>
    <r>
      <rPr>
        <sz val="10"/>
        <color indexed="8"/>
        <rFont val="Arial"/>
        <family val="2"/>
      </rPr>
      <t xml:space="preserve">Ostracod </t>
    </r>
  </si>
  <si>
    <t>Other</t>
  </si>
  <si>
    <r>
      <rPr>
        <b/>
        <sz val="10"/>
        <color indexed="8"/>
        <rFont val="Arial"/>
        <family val="2"/>
      </rPr>
      <t>Polychaetes</t>
    </r>
  </si>
  <si>
    <r>
      <rPr>
        <b/>
        <sz val="10"/>
        <color indexed="8"/>
        <rFont val="Arial"/>
        <family val="2"/>
      </rPr>
      <t>Molluscs</t>
    </r>
  </si>
  <si>
    <t>Upper Narragansett Bay Benthic Study</t>
  </si>
  <si>
    <t>Greenwich Bay Station- 2004</t>
  </si>
  <si>
    <t>Syllides setosa</t>
  </si>
  <si>
    <t>Terebellidae family</t>
  </si>
  <si>
    <t>Gemma Gemma</t>
  </si>
  <si>
    <t>Ensis directus</t>
  </si>
  <si>
    <t>Arthropods</t>
  </si>
  <si>
    <t>Harpacticus spp.</t>
  </si>
  <si>
    <t>Ampalisca</t>
  </si>
  <si>
    <t>Cumacean</t>
  </si>
  <si>
    <t>Balanus sp.</t>
  </si>
  <si>
    <t>Nemertean</t>
  </si>
  <si>
    <t>Oligochaete</t>
  </si>
  <si>
    <t>Foraminifera</t>
  </si>
  <si>
    <t>Polycirrus medusa</t>
  </si>
  <si>
    <t>Mercenaria mercenaria</t>
  </si>
  <si>
    <t>Geukensia demissa</t>
  </si>
  <si>
    <t>Scolecolepides viridis</t>
  </si>
  <si>
    <t>Brania wellfleetensis</t>
  </si>
  <si>
    <t>Thelepus cincinnatus</t>
  </si>
  <si>
    <t>Tectonatica pusilla</t>
  </si>
  <si>
    <t>Gammarid Amphipod</t>
  </si>
  <si>
    <t>Polygordius spp.</t>
  </si>
  <si>
    <t>Harmothoe extenuata</t>
  </si>
  <si>
    <t>Naupli</t>
  </si>
  <si>
    <t>Acartia spp.</t>
  </si>
  <si>
    <t>Mite, Marine</t>
  </si>
  <si>
    <t>16 cores total</t>
  </si>
  <si>
    <t>Clymenella torquata</t>
  </si>
  <si>
    <t>Crab megalopa</t>
  </si>
  <si>
    <t>Modiolus modiolus</t>
  </si>
  <si>
    <t>Nassarius trivittatus</t>
  </si>
  <si>
    <t>Squilla empusa (larvae)</t>
  </si>
  <si>
    <t>Schistomeringos spp.</t>
  </si>
  <si>
    <t>0-2 cm fraction, 300 um</t>
  </si>
  <si>
    <t>Glycera capitata</t>
  </si>
  <si>
    <t>Kinorhynch</t>
  </si>
  <si>
    <t>Phyllodoce mucosa</t>
  </si>
  <si>
    <t>2-10 cm fraction, 500 um</t>
  </si>
  <si>
    <t>Maldanidae fa.</t>
  </si>
  <si>
    <t>Leitoscoloplos fragilis</t>
  </si>
  <si>
    <t>Leitoscoloplos robustus</t>
  </si>
  <si>
    <t>Micropthalmus sczelkowii</t>
  </si>
  <si>
    <t>Astarte striata</t>
  </si>
  <si>
    <t>2-10 cm fraction, 300 um</t>
  </si>
  <si>
    <t>Station ID</t>
  </si>
  <si>
    <t>Deg</t>
  </si>
  <si>
    <t>Min</t>
  </si>
  <si>
    <t>Encrusting Bryozoans</t>
  </si>
  <si>
    <t xml:space="preserve">Latitude </t>
  </si>
  <si>
    <t>N</t>
  </si>
  <si>
    <t>Sampling Date</t>
  </si>
  <si>
    <t xml:space="preserve">0-2 cm </t>
  </si>
  <si>
    <t>2-10 cm</t>
  </si>
  <si>
    <t>0-2 cm</t>
  </si>
  <si>
    <t>Longitude</t>
  </si>
  <si>
    <t>W</t>
  </si>
  <si>
    <t>Time on station</t>
  </si>
  <si>
    <t>1 of 15</t>
  </si>
  <si>
    <t>2 of 15</t>
  </si>
  <si>
    <t>Station Depth (ft)</t>
  </si>
  <si>
    <t>Divers</t>
  </si>
  <si>
    <t>Mark Gustafson</t>
  </si>
  <si>
    <t>3 of 15</t>
  </si>
  <si>
    <t>4 of 15</t>
  </si>
  <si>
    <t>5 of 15</t>
  </si>
  <si>
    <t>Sea Conditions</t>
  </si>
  <si>
    <t>6 of 15</t>
  </si>
  <si>
    <t>7 of 15</t>
  </si>
  <si>
    <t>Weather Conditions</t>
  </si>
  <si>
    <t>8 of 15</t>
  </si>
  <si>
    <t>9 of 15</t>
  </si>
  <si>
    <t>Diver Comments</t>
  </si>
  <si>
    <t>10 of 15</t>
  </si>
  <si>
    <t>11 of 15</t>
  </si>
  <si>
    <t>Sample Processing Comments</t>
  </si>
  <si>
    <t>12 of 15</t>
  </si>
  <si>
    <t>13 of 15</t>
  </si>
  <si>
    <t>14 of 15</t>
  </si>
  <si>
    <t>Greenwich Bay</t>
  </si>
  <si>
    <t>Chris Melrose</t>
  </si>
  <si>
    <r>
      <t>Bottom Temperature (</t>
    </r>
    <r>
      <rPr>
        <b/>
        <sz val="12"/>
        <rFont val="Arial"/>
        <family val="0"/>
      </rPr>
      <t>°</t>
    </r>
    <r>
      <rPr>
        <b/>
        <sz val="12"/>
        <rFont val="Arial"/>
        <family val="2"/>
      </rPr>
      <t>C)</t>
    </r>
  </si>
  <si>
    <t>Bottom Salinity (ppt)</t>
  </si>
  <si>
    <t>15 of 15</t>
  </si>
  <si>
    <t>16 of 15</t>
  </si>
  <si>
    <t xml:space="preserve">Bottom DO </t>
  </si>
  <si>
    <t>%</t>
  </si>
  <si>
    <t>mg/L</t>
  </si>
  <si>
    <t>Choppy</t>
  </si>
  <si>
    <t>Breezy, hazy, sunny.</t>
  </si>
  <si>
    <t>The bottom was sandy.  Observed boring sponges, coral, and starfish.</t>
  </si>
  <si>
    <t>The meiofaunal sample from replicate 5 of 15 spilled.  Took a 16th sample because of this.</t>
  </si>
  <si>
    <t>Presence of other invertabrates in samples</t>
  </si>
  <si>
    <t>Stolonate Bryozoans</t>
  </si>
  <si>
    <t>Yes</t>
  </si>
  <si>
    <t>Bushy/Erect Bryozoans</t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</si>
  <si>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</si>
  <si>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</si>
  <si>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Clinocardium ciliatum</t>
  </si>
  <si>
    <t>Evadne spp.</t>
  </si>
  <si>
    <t>Thysanoptera</t>
  </si>
  <si>
    <t>Caprellid Amphipod</t>
  </si>
  <si>
    <t>Saccoglossus kawalewskii</t>
  </si>
  <si>
    <t>Harmothoe imbricata</t>
  </si>
  <si>
    <t>Tanaid</t>
  </si>
  <si>
    <t>Eteone heteropoda</t>
  </si>
  <si>
    <t>Eumida sanguinea</t>
  </si>
  <si>
    <t>Prionospio steenstrupi</t>
  </si>
  <si>
    <t>Mulinia lateralis</t>
  </si>
  <si>
    <t>Edwardsia elegans</t>
  </si>
  <si>
    <t>Turbellaria</t>
  </si>
  <si>
    <t>Exogone dispar</t>
  </si>
  <si>
    <t>Amage auricula</t>
  </si>
  <si>
    <t>Anadara ovalis</t>
  </si>
  <si>
    <t>Nereis viridis</t>
  </si>
  <si>
    <t>Haloclava producta</t>
  </si>
  <si>
    <t>Pherusa affinis</t>
  </si>
  <si>
    <t>Solemya velum</t>
  </si>
  <si>
    <t>Telina agilis</t>
  </si>
  <si>
    <t>Lepidonotus squamatus</t>
  </si>
  <si>
    <t>Glycera americana</t>
  </si>
  <si>
    <t>Scoloplos fragilis</t>
  </si>
  <si>
    <t>Terebellides stroemi</t>
  </si>
  <si>
    <t>Crab zoea</t>
  </si>
  <si>
    <t>Podon spp.</t>
  </si>
  <si>
    <t>Goniada norvegica</t>
  </si>
  <si>
    <t xml:space="preserve">core area for 0-2cm = </t>
  </si>
  <si>
    <t xml:space="preserve">core area for 2-10cm = </t>
  </si>
  <si>
    <t>0-10 cm fraction, 300 um</t>
  </si>
  <si>
    <t>Replicate Sample (number/ sq. meter)</t>
  </si>
  <si>
    <r>
      <t>(number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</si>
  <si>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0-10 cm fraction, 500 um</t>
  </si>
  <si>
    <t xml:space="preserve">0-10 cm </t>
  </si>
  <si>
    <r>
      <t>300</t>
    </r>
    <r>
      <rPr>
        <b/>
        <sz val="10"/>
        <color indexed="8"/>
        <rFont val="Times New Roman"/>
        <family val="0"/>
      </rPr>
      <t xml:space="preserve">μm </t>
    </r>
    <r>
      <rPr>
        <b/>
        <sz val="10"/>
        <color indexed="8"/>
        <rFont val="Arial"/>
        <family val="2"/>
      </rPr>
      <t>Mean</t>
    </r>
  </si>
  <si>
    <r>
      <t>500</t>
    </r>
    <r>
      <rPr>
        <b/>
        <sz val="10"/>
        <color indexed="8"/>
        <rFont val="Times New Roman"/>
        <family val="0"/>
      </rPr>
      <t xml:space="preserve">μm </t>
    </r>
    <r>
      <rPr>
        <b/>
        <sz val="10"/>
        <color indexed="8"/>
        <rFont val="Arial"/>
        <family val="2"/>
      </rPr>
      <t>Mean</t>
    </r>
  </si>
  <si>
    <r>
      <t>300+500</t>
    </r>
    <r>
      <rPr>
        <b/>
        <sz val="10"/>
        <color indexed="8"/>
        <rFont val="Times New Roman"/>
        <family val="0"/>
      </rPr>
      <t xml:space="preserve"> </t>
    </r>
    <r>
      <rPr>
        <b/>
        <sz val="10"/>
        <color indexed="8"/>
        <rFont val="Arial"/>
        <family val="2"/>
      </rPr>
      <t>Mean</t>
    </r>
  </si>
  <si>
    <r>
      <t>(number 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</si>
  <si>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Spiochaetopterus oculatus</t>
  </si>
  <si>
    <t>Periploma papyratium</t>
  </si>
  <si>
    <t>Nereis succinea</t>
  </si>
  <si>
    <t>Phyllodoce maculata</t>
  </si>
  <si>
    <t>Nereis zonata</t>
  </si>
  <si>
    <t>Paranaitis speciosa</t>
  </si>
  <si>
    <t>Scoloplos robustus</t>
  </si>
  <si>
    <t>Hydroides dianthus</t>
  </si>
  <si>
    <t>15 cores total (the 2-10 cm fraction of core 3 was lost)</t>
  </si>
  <si>
    <t>Data Summary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</si>
</sst>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0"/>
    <numFmt numFmtId="175" formatCode="0.0000E+00"/>
    <numFmt numFmtId="176" formatCode="0.0000"/>
    <numFmt numFmtId="177" formatCode="0.000E+00"/>
    <numFmt numFmtId="178" formatCode="[$-409]h:mm:ss\ AM/PM"/>
    <numFmt numFmtId="179" formatCode="h:mm;@"/>
    <numFmt numFmtId="180" formatCode="0.000000"/>
    <numFmt numFmtId="181" formatCode="#,##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Times New Roman"/>
      <family val="0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lightGray">
        <fgColor indexed="8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2" fontId="4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Continuous"/>
      <protection locked="0"/>
    </xf>
    <xf numFmtId="4" fontId="5" fillId="0" borderId="2" xfId="0" applyNumberFormat="1" applyFont="1" applyBorder="1" applyAlignment="1">
      <alignment horizontal="center"/>
    </xf>
    <xf numFmtId="0" fontId="5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4" fontId="4" fillId="2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1" fontId="4" fillId="0" borderId="6" xfId="0" applyFont="1" applyBorder="1" applyAlignment="1">
      <alignment horizontal="center"/>
    </xf>
    <xf numFmtId="1" fontId="4" fillId="0" borderId="0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0" fillId="0" borderId="6" xfId="0" applyBorder="1" applyAlignment="1" applyProtection="1">
      <alignment horizontal="centerContinuous"/>
      <protection locked="0"/>
    </xf>
    <xf numFmtId="0" fontId="4" fillId="0" borderId="0" xfId="0" applyFont="1" applyBorder="1" applyAlignment="1">
      <alignment wrapText="1"/>
    </xf>
    <xf numFmtId="0" fontId="0" fillId="0" borderId="6" xfId="0" applyBorder="1" applyAlignment="1">
      <alignment horizontal="center"/>
    </xf>
    <xf numFmtId="1" fontId="4" fillId="0" borderId="6" xfId="0" applyFont="1" applyBorder="1" applyAlignment="1">
      <alignment horizontal="center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fill"/>
      <protection locked="0"/>
    </xf>
    <xf numFmtId="0" fontId="0" fillId="0" borderId="6" xfId="0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6" xfId="0" applyBorder="1" applyAlignment="1" applyProtection="1">
      <alignment horizontal="center"/>
      <protection locked="0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1" fontId="4" fillId="0" borderId="7" xfId="0" applyFont="1" applyBorder="1" applyAlignment="1">
      <alignment horizontal="center"/>
    </xf>
    <xf numFmtId="0" fontId="5" fillId="2" borderId="8" xfId="0" applyFont="1" applyFill="1" applyBorder="1" applyAlignment="1">
      <alignment/>
    </xf>
    <xf numFmtId="1" fontId="4" fillId="2" borderId="8" xfId="0" applyFont="1" applyFill="1" applyBorder="1" applyAlignment="1">
      <alignment horizontal="center"/>
    </xf>
    <xf numFmtId="172" fontId="4" fillId="2" borderId="8" xfId="0" applyNumberFormat="1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172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1" fontId="0" fillId="0" borderId="0" xfId="0" applyNumberFormat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4" borderId="6" xfId="0" applyFill="1" applyBorder="1" applyAlignment="1" applyProtection="1">
      <alignment horizontal="centerContinuous"/>
      <protection locked="0"/>
    </xf>
    <xf numFmtId="1" fontId="4" fillId="0" borderId="11" xfId="0" applyFont="1" applyBorder="1" applyAlignment="1">
      <alignment/>
    </xf>
    <xf numFmtId="1" fontId="4" fillId="0" borderId="11" xfId="0" applyFont="1" applyBorder="1" applyAlignment="1">
      <alignment wrapText="1"/>
    </xf>
    <xf numFmtId="1" fontId="4" fillId="0" borderId="0" xfId="0" applyFont="1" applyBorder="1" applyAlignment="1">
      <alignment/>
    </xf>
    <xf numFmtId="1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5" borderId="6" xfId="0" applyFill="1" applyBorder="1" applyAlignment="1" applyProtection="1">
      <alignment horizontal="centerContinuous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/>
      <protection locked="0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7" fillId="0" borderId="0" xfId="19" applyFont="1">
      <alignment/>
      <protection/>
    </xf>
    <xf numFmtId="0" fontId="8" fillId="0" borderId="0" xfId="19">
      <alignment/>
      <protection/>
    </xf>
    <xf numFmtId="0" fontId="8" fillId="0" borderId="0" xfId="19" applyAlignment="1">
      <alignment horizontal="center"/>
      <protection/>
    </xf>
    <xf numFmtId="0" fontId="8" fillId="0" borderId="6" xfId="19" applyBorder="1">
      <alignment/>
      <protection/>
    </xf>
    <xf numFmtId="0" fontId="8" fillId="0" borderId="6" xfId="19" applyBorder="1" applyAlignment="1">
      <alignment horizontal="center"/>
      <protection/>
    </xf>
    <xf numFmtId="0" fontId="7" fillId="0" borderId="0" xfId="19" applyFont="1" applyAlignment="1">
      <alignment horizontal="right"/>
      <protection/>
    </xf>
    <xf numFmtId="14" fontId="8" fillId="0" borderId="0" xfId="19" applyNumberFormat="1">
      <alignment/>
      <protection/>
    </xf>
    <xf numFmtId="179" fontId="8" fillId="0" borderId="0" xfId="19" applyNumberFormat="1" applyAlignment="1">
      <alignment horizontal="center"/>
      <protection/>
    </xf>
    <xf numFmtId="0" fontId="8" fillId="0" borderId="6" xfId="19" applyBorder="1" applyAlignment="1">
      <alignment horizontal="center" vertical="center" wrapText="1"/>
      <protection/>
    </xf>
    <xf numFmtId="0" fontId="8" fillId="0" borderId="0" xfId="19" applyFont="1">
      <alignment/>
      <protection/>
    </xf>
    <xf numFmtId="0" fontId="8" fillId="0" borderId="0" xfId="19" applyFont="1" applyAlignment="1">
      <alignment horizontal="center"/>
      <protection/>
    </xf>
    <xf numFmtId="0" fontId="10" fillId="0" borderId="0" xfId="19" applyFont="1" applyAlignment="1">
      <alignment wrapText="1"/>
      <protection/>
    </xf>
    <xf numFmtId="0" fontId="8" fillId="0" borderId="6" xfId="19" applyFont="1" applyBorder="1" applyAlignment="1">
      <alignment horizontal="center"/>
      <protection/>
    </xf>
    <xf numFmtId="0" fontId="8" fillId="4" borderId="6" xfId="19" applyFill="1" applyBorder="1" applyAlignment="1">
      <alignment horizontal="center"/>
      <protection/>
    </xf>
    <xf numFmtId="17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" fontId="4" fillId="0" borderId="0" xfId="0" applyFont="1" applyFill="1" applyBorder="1" applyAlignment="1">
      <alignment horizontal="center"/>
    </xf>
    <xf numFmtId="1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1" fontId="4" fillId="0" borderId="10" xfId="0" applyFont="1" applyBorder="1" applyAlignment="1">
      <alignment horizontal="center"/>
    </xf>
    <xf numFmtId="1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3" fontId="4" fillId="6" borderId="6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3" fontId="4" fillId="7" borderId="6" xfId="0" applyNumberFormat="1" applyFont="1" applyFill="1" applyBorder="1" applyAlignment="1">
      <alignment horizontal="center"/>
    </xf>
    <xf numFmtId="3" fontId="0" fillId="8" borderId="6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5" fillId="0" borderId="3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/>
    </xf>
    <xf numFmtId="1" fontId="5" fillId="0" borderId="0" xfId="0" applyFont="1" applyBorder="1" applyAlignment="1">
      <alignment wrapText="1"/>
    </xf>
    <xf numFmtId="1" fontId="5" fillId="0" borderId="11" xfId="0" applyFont="1" applyBorder="1" applyAlignment="1">
      <alignment wrapText="1"/>
    </xf>
    <xf numFmtId="3" fontId="0" fillId="0" borderId="0" xfId="0" applyNumberFormat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2" borderId="4" xfId="0" applyFont="1" applyFill="1" applyBorder="1" applyAlignment="1">
      <alignment horizontal="center"/>
    </xf>
    <xf numFmtId="0" fontId="8" fillId="0" borderId="6" xfId="19" applyFont="1" applyBorder="1" applyAlignment="1">
      <alignment horizontal="center"/>
      <protection/>
    </xf>
    <xf numFmtId="0" fontId="8" fillId="0" borderId="6" xfId="19" applyBorder="1" applyAlignment="1">
      <alignment horizontal="center"/>
      <protection/>
    </xf>
    <xf numFmtId="0" fontId="7" fillId="0" borderId="12" xfId="19" applyFont="1" applyBorder="1" applyAlignment="1">
      <alignment horizontal="center"/>
      <protection/>
    </xf>
    <xf numFmtId="0" fontId="7" fillId="0" borderId="7" xfId="19" applyFont="1" applyBorder="1" applyAlignment="1">
      <alignment horizontal="center"/>
      <protection/>
    </xf>
    <xf numFmtId="0" fontId="7" fillId="0" borderId="0" xfId="19" applyFont="1" applyAlignment="1">
      <alignment horizontal="left" wrapText="1"/>
      <protection/>
    </xf>
    <xf numFmtId="0" fontId="8" fillId="0" borderId="0" xfId="19" applyFont="1" applyAlignment="1">
      <alignment horizontal="left" wrapText="1"/>
      <protection/>
    </xf>
    <xf numFmtId="0" fontId="8" fillId="0" borderId="0" xfId="19" applyAlignment="1">
      <alignment horizontal="left" wrapText="1"/>
      <protection/>
    </xf>
    <xf numFmtId="0" fontId="8" fillId="0" borderId="0" xfId="19" applyFont="1" applyAlignment="1">
      <alignment horizontal="left"/>
      <protection/>
    </xf>
    <xf numFmtId="0" fontId="8" fillId="0" borderId="0" xfId="19" applyAlignment="1">
      <alignment horizontal="left"/>
      <protection/>
    </xf>
    <xf numFmtId="0" fontId="1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 locked="0"/>
    </xf>
    <xf numFmtId="0" fontId="0" fillId="0" borderId="0" xfId="0" applyFill="1" applyAlignment="1">
      <alignment/>
    </xf>
    <xf numFmtId="1" fontId="4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3" fontId="0" fillId="0" borderId="6" xfId="0" applyNumberForma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4" fontId="4" fillId="0" borderId="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TS05C_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I24" sqref="I24"/>
    </sheetView>
  </sheetViews>
  <sheetFormatPr defaultColWidth="9.140625" defaultRowHeight="12.75"/>
  <cols>
    <col min="1" max="1" width="31.00390625" style="67" customWidth="1"/>
    <col min="2" max="3" width="11.421875" style="67" customWidth="1"/>
    <col min="4" max="4" width="11.7109375" style="67" customWidth="1"/>
    <col min="5" max="5" width="22.7109375" style="67" customWidth="1"/>
    <col min="6" max="6" width="14.28125" style="67" customWidth="1"/>
    <col min="7" max="7" width="11.421875" style="67" customWidth="1"/>
    <col min="8" max="8" width="10.8515625" style="67" customWidth="1"/>
    <col min="9" max="10" width="12.421875" style="67" customWidth="1"/>
    <col min="11" max="16384" width="11.421875" style="67" customWidth="1"/>
  </cols>
  <sheetData>
    <row r="1" spans="1:10" ht="15.75">
      <c r="A1" s="66" t="s">
        <v>100</v>
      </c>
      <c r="B1" s="75" t="s">
        <v>134</v>
      </c>
      <c r="H1" s="66" t="s">
        <v>100</v>
      </c>
      <c r="J1" s="75" t="s">
        <v>134</v>
      </c>
    </row>
    <row r="2" spans="8:16" ht="15.75">
      <c r="H2" s="116" t="s">
        <v>147</v>
      </c>
      <c r="I2" s="117"/>
      <c r="J2" s="117"/>
      <c r="K2" s="117"/>
      <c r="L2" s="117"/>
      <c r="M2" s="117"/>
      <c r="N2" s="117"/>
      <c r="O2" s="117"/>
      <c r="P2" s="117"/>
    </row>
    <row r="3" spans="2:16" ht="15">
      <c r="B3" s="68" t="s">
        <v>101</v>
      </c>
      <c r="C3" s="68" t="s">
        <v>102</v>
      </c>
      <c r="H3" s="69"/>
      <c r="I3" s="114" t="s">
        <v>150</v>
      </c>
      <c r="J3" s="115"/>
      <c r="K3" s="115" t="s">
        <v>103</v>
      </c>
      <c r="L3" s="115"/>
      <c r="M3" s="114" t="s">
        <v>148</v>
      </c>
      <c r="N3" s="115"/>
      <c r="O3" s="114" t="s">
        <v>68</v>
      </c>
      <c r="P3" s="115"/>
    </row>
    <row r="4" spans="1:16" ht="15.75">
      <c r="A4" s="71" t="s">
        <v>104</v>
      </c>
      <c r="B4" s="68">
        <v>41</v>
      </c>
      <c r="C4" s="68">
        <v>39.49</v>
      </c>
      <c r="D4" s="67" t="s">
        <v>105</v>
      </c>
      <c r="E4" s="66" t="s">
        <v>106</v>
      </c>
      <c r="F4" s="72">
        <v>38147</v>
      </c>
      <c r="H4" s="69"/>
      <c r="I4" s="70" t="s">
        <v>107</v>
      </c>
      <c r="J4" s="70" t="s">
        <v>108</v>
      </c>
      <c r="K4" s="70" t="s">
        <v>109</v>
      </c>
      <c r="L4" s="70" t="s">
        <v>108</v>
      </c>
      <c r="M4" s="70" t="s">
        <v>107</v>
      </c>
      <c r="N4" s="70" t="s">
        <v>108</v>
      </c>
      <c r="O4" s="70" t="s">
        <v>109</v>
      </c>
      <c r="P4" s="70" t="s">
        <v>108</v>
      </c>
    </row>
    <row r="5" spans="1:16" ht="15.75">
      <c r="A5" s="71" t="s">
        <v>110</v>
      </c>
      <c r="B5" s="68">
        <v>71</v>
      </c>
      <c r="C5" s="68">
        <v>23.41</v>
      </c>
      <c r="D5" s="67" t="s">
        <v>111</v>
      </c>
      <c r="E5" s="66" t="s">
        <v>112</v>
      </c>
      <c r="F5" s="73">
        <v>0.4305555555555556</v>
      </c>
      <c r="H5" s="70" t="s">
        <v>113</v>
      </c>
      <c r="I5" s="70"/>
      <c r="J5" s="70"/>
      <c r="K5" s="70"/>
      <c r="L5" s="70"/>
      <c r="M5" s="70"/>
      <c r="N5" s="70"/>
      <c r="O5" s="78" t="s">
        <v>149</v>
      </c>
      <c r="P5" s="78" t="s">
        <v>149</v>
      </c>
    </row>
    <row r="6" spans="8:16" ht="15">
      <c r="H6" s="70" t="s">
        <v>114</v>
      </c>
      <c r="I6" s="78" t="s">
        <v>149</v>
      </c>
      <c r="J6" s="78" t="s">
        <v>149</v>
      </c>
      <c r="K6" s="70"/>
      <c r="L6" s="78" t="s">
        <v>149</v>
      </c>
      <c r="M6" s="70"/>
      <c r="N6" s="70"/>
      <c r="O6" s="78" t="s">
        <v>149</v>
      </c>
      <c r="P6" s="78" t="s">
        <v>149</v>
      </c>
    </row>
    <row r="7" spans="1:16" ht="15.75">
      <c r="A7" s="66" t="s">
        <v>115</v>
      </c>
      <c r="B7" s="68">
        <v>12</v>
      </c>
      <c r="D7" s="71" t="s">
        <v>116</v>
      </c>
      <c r="E7" s="68" t="s">
        <v>117</v>
      </c>
      <c r="H7" s="70" t="s">
        <v>118</v>
      </c>
      <c r="I7" s="70"/>
      <c r="J7" s="79"/>
      <c r="K7" s="70"/>
      <c r="L7" s="79"/>
      <c r="M7" s="70"/>
      <c r="N7" s="79"/>
      <c r="O7" s="78" t="s">
        <v>149</v>
      </c>
      <c r="P7" s="79"/>
    </row>
    <row r="8" spans="5:16" ht="15">
      <c r="E8" s="76" t="s">
        <v>135</v>
      </c>
      <c r="H8" s="70" t="s">
        <v>119</v>
      </c>
      <c r="I8" s="78" t="s">
        <v>149</v>
      </c>
      <c r="J8" s="78" t="s">
        <v>149</v>
      </c>
      <c r="K8" s="78" t="s">
        <v>149</v>
      </c>
      <c r="L8" s="70"/>
      <c r="M8" s="70"/>
      <c r="N8" s="70"/>
      <c r="O8" s="78" t="s">
        <v>149</v>
      </c>
      <c r="P8" s="78" t="s">
        <v>149</v>
      </c>
    </row>
    <row r="9" spans="1:16" ht="15.75">
      <c r="A9" s="66" t="s">
        <v>136</v>
      </c>
      <c r="B9" s="68">
        <v>16.2</v>
      </c>
      <c r="E9" s="76"/>
      <c r="H9" s="70" t="s">
        <v>120</v>
      </c>
      <c r="I9" s="78" t="s">
        <v>149</v>
      </c>
      <c r="J9" s="78" t="s">
        <v>149</v>
      </c>
      <c r="K9" s="78" t="s">
        <v>149</v>
      </c>
      <c r="L9" s="78" t="s">
        <v>149</v>
      </c>
      <c r="M9" s="70"/>
      <c r="N9" s="70"/>
      <c r="O9" s="78" t="s">
        <v>149</v>
      </c>
      <c r="P9" s="78" t="s">
        <v>149</v>
      </c>
    </row>
    <row r="10" spans="2:16" ht="15">
      <c r="B10" s="68"/>
      <c r="E10" s="76"/>
      <c r="H10" s="70" t="s">
        <v>122</v>
      </c>
      <c r="I10" s="78" t="s">
        <v>149</v>
      </c>
      <c r="J10" s="78" t="s">
        <v>149</v>
      </c>
      <c r="K10" s="78" t="s">
        <v>149</v>
      </c>
      <c r="L10" s="70"/>
      <c r="M10" s="78" t="s">
        <v>149</v>
      </c>
      <c r="N10" s="70"/>
      <c r="O10" s="78" t="s">
        <v>149</v>
      </c>
      <c r="P10" s="78" t="s">
        <v>149</v>
      </c>
    </row>
    <row r="11" spans="1:16" ht="15.75">
      <c r="A11" s="66" t="s">
        <v>137</v>
      </c>
      <c r="B11" s="68">
        <v>28.9</v>
      </c>
      <c r="E11" s="76"/>
      <c r="H11" s="70" t="s">
        <v>123</v>
      </c>
      <c r="I11" s="78" t="s">
        <v>149</v>
      </c>
      <c r="J11" s="78" t="s">
        <v>149</v>
      </c>
      <c r="K11" s="78" t="s">
        <v>149</v>
      </c>
      <c r="L11" s="70"/>
      <c r="M11" s="78" t="s">
        <v>149</v>
      </c>
      <c r="N11" s="70"/>
      <c r="O11" s="78" t="s">
        <v>149</v>
      </c>
      <c r="P11" s="78" t="s">
        <v>149</v>
      </c>
    </row>
    <row r="12" spans="1:16" ht="15">
      <c r="A12" s="75"/>
      <c r="B12" s="68"/>
      <c r="E12" s="76"/>
      <c r="H12" s="70" t="s">
        <v>125</v>
      </c>
      <c r="I12" s="78" t="s">
        <v>149</v>
      </c>
      <c r="J12" s="78" t="s">
        <v>149</v>
      </c>
      <c r="K12" s="70"/>
      <c r="L12" s="70"/>
      <c r="M12" s="78" t="s">
        <v>149</v>
      </c>
      <c r="N12" s="70"/>
      <c r="O12" s="78" t="s">
        <v>149</v>
      </c>
      <c r="P12" s="78" t="s">
        <v>149</v>
      </c>
    </row>
    <row r="13" spans="1:16" ht="15.75">
      <c r="A13" s="66" t="s">
        <v>140</v>
      </c>
      <c r="B13" s="68">
        <v>92.5</v>
      </c>
      <c r="C13" s="75" t="s">
        <v>141</v>
      </c>
      <c r="E13" s="76"/>
      <c r="H13" s="70" t="s">
        <v>126</v>
      </c>
      <c r="I13" s="78" t="s">
        <v>149</v>
      </c>
      <c r="J13" s="78" t="s">
        <v>149</v>
      </c>
      <c r="K13" s="70"/>
      <c r="L13" s="70"/>
      <c r="M13" s="78" t="s">
        <v>149</v>
      </c>
      <c r="N13" s="70"/>
      <c r="O13" s="78" t="s">
        <v>149</v>
      </c>
      <c r="P13" s="78" t="s">
        <v>149</v>
      </c>
    </row>
    <row r="14" spans="2:16" ht="15">
      <c r="B14" s="68">
        <v>7.6</v>
      </c>
      <c r="C14" s="75" t="s">
        <v>142</v>
      </c>
      <c r="H14" s="70" t="s">
        <v>128</v>
      </c>
      <c r="I14" s="78" t="s">
        <v>149</v>
      </c>
      <c r="J14" s="78" t="s">
        <v>149</v>
      </c>
      <c r="K14" s="78" t="s">
        <v>149</v>
      </c>
      <c r="L14" s="70"/>
      <c r="M14" s="78" t="s">
        <v>149</v>
      </c>
      <c r="N14" s="70"/>
      <c r="O14" s="78" t="s">
        <v>149</v>
      </c>
      <c r="P14" s="78" t="s">
        <v>149</v>
      </c>
    </row>
    <row r="15" spans="2:16" ht="15">
      <c r="B15" s="68"/>
      <c r="C15" s="75"/>
      <c r="H15" s="70" t="s">
        <v>129</v>
      </c>
      <c r="I15" s="78" t="s">
        <v>149</v>
      </c>
      <c r="J15" s="78" t="s">
        <v>149</v>
      </c>
      <c r="K15" s="70"/>
      <c r="L15" s="70"/>
      <c r="M15" s="78" t="s">
        <v>149</v>
      </c>
      <c r="N15" s="70"/>
      <c r="O15" s="78" t="s">
        <v>149</v>
      </c>
      <c r="P15" s="78" t="s">
        <v>149</v>
      </c>
    </row>
    <row r="16" spans="1:16" ht="15.75">
      <c r="A16" s="66" t="s">
        <v>121</v>
      </c>
      <c r="B16" s="121" t="s">
        <v>143</v>
      </c>
      <c r="C16" s="122"/>
      <c r="D16" s="122"/>
      <c r="E16" s="122"/>
      <c r="F16" s="122"/>
      <c r="H16" s="70" t="s">
        <v>131</v>
      </c>
      <c r="I16" s="78" t="s">
        <v>149</v>
      </c>
      <c r="J16" s="78" t="s">
        <v>149</v>
      </c>
      <c r="K16" s="70"/>
      <c r="L16" s="70"/>
      <c r="M16" s="78" t="s">
        <v>149</v>
      </c>
      <c r="N16" s="70"/>
      <c r="O16" s="78" t="s">
        <v>149</v>
      </c>
      <c r="P16" s="78" t="s">
        <v>149</v>
      </c>
    </row>
    <row r="17" spans="8:16" ht="15">
      <c r="H17" s="70" t="s">
        <v>132</v>
      </c>
      <c r="I17" s="78" t="s">
        <v>149</v>
      </c>
      <c r="J17" s="78" t="s">
        <v>149</v>
      </c>
      <c r="K17" s="70"/>
      <c r="L17" s="70"/>
      <c r="M17" s="78" t="s">
        <v>149</v>
      </c>
      <c r="N17" s="70"/>
      <c r="O17" s="78" t="s">
        <v>149</v>
      </c>
      <c r="P17" s="78" t="s">
        <v>149</v>
      </c>
    </row>
    <row r="18" spans="1:16" ht="15.75">
      <c r="A18" s="66" t="s">
        <v>124</v>
      </c>
      <c r="B18" s="121" t="s">
        <v>144</v>
      </c>
      <c r="C18" s="122"/>
      <c r="D18" s="122"/>
      <c r="E18" s="122"/>
      <c r="F18" s="122"/>
      <c r="H18" s="70" t="s">
        <v>133</v>
      </c>
      <c r="I18" s="78" t="s">
        <v>149</v>
      </c>
      <c r="J18" s="78" t="s">
        <v>149</v>
      </c>
      <c r="K18" s="70"/>
      <c r="L18" s="70"/>
      <c r="M18" s="70"/>
      <c r="N18" s="70"/>
      <c r="O18" s="78" t="s">
        <v>149</v>
      </c>
      <c r="P18" s="78" t="s">
        <v>149</v>
      </c>
    </row>
    <row r="19" spans="8:16" ht="15">
      <c r="H19" s="78" t="s">
        <v>138</v>
      </c>
      <c r="I19" s="78" t="s">
        <v>149</v>
      </c>
      <c r="J19" s="78" t="s">
        <v>149</v>
      </c>
      <c r="K19" s="70"/>
      <c r="L19" s="70"/>
      <c r="M19" s="78" t="s">
        <v>149</v>
      </c>
      <c r="N19" s="70"/>
      <c r="O19" s="78" t="s">
        <v>149</v>
      </c>
      <c r="P19" s="78" t="s">
        <v>149</v>
      </c>
    </row>
    <row r="20" spans="1:16" ht="15.75">
      <c r="A20" s="66" t="s">
        <v>127</v>
      </c>
      <c r="B20" s="121" t="s">
        <v>145</v>
      </c>
      <c r="C20" s="122"/>
      <c r="D20" s="122"/>
      <c r="E20" s="122"/>
      <c r="F20" s="122"/>
      <c r="H20" s="78" t="s">
        <v>139</v>
      </c>
      <c r="I20" s="74"/>
      <c r="J20" s="70"/>
      <c r="K20" s="70"/>
      <c r="L20" s="70"/>
      <c r="M20" s="74"/>
      <c r="N20" s="70"/>
      <c r="O20" s="78" t="s">
        <v>149</v>
      </c>
      <c r="P20" s="78" t="s">
        <v>149</v>
      </c>
    </row>
    <row r="22" spans="1:6" ht="15.75" customHeight="1">
      <c r="A22" s="118" t="s">
        <v>130</v>
      </c>
      <c r="B22" s="119" t="s">
        <v>146</v>
      </c>
      <c r="C22" s="120"/>
      <c r="D22" s="120"/>
      <c r="E22" s="120"/>
      <c r="F22" s="120"/>
    </row>
    <row r="23" spans="1:6" ht="15" customHeight="1">
      <c r="A23" s="118"/>
      <c r="B23" s="120"/>
      <c r="C23" s="120"/>
      <c r="D23" s="120"/>
      <c r="E23" s="120"/>
      <c r="F23" s="120"/>
    </row>
    <row r="24" spans="2:6" ht="15" customHeight="1">
      <c r="B24" s="77"/>
      <c r="C24" s="77"/>
      <c r="D24" s="77"/>
      <c r="E24" s="77"/>
      <c r="F24" s="77"/>
    </row>
    <row r="25" spans="2:6" ht="15">
      <c r="B25" s="77"/>
      <c r="C25" s="77"/>
      <c r="D25" s="77"/>
      <c r="E25" s="77"/>
      <c r="F25" s="77"/>
    </row>
    <row r="26" spans="2:6" ht="15">
      <c r="B26" s="77"/>
      <c r="C26" s="77"/>
      <c r="D26" s="77"/>
      <c r="E26" s="77"/>
      <c r="F26" s="77"/>
    </row>
  </sheetData>
  <mergeCells count="10">
    <mergeCell ref="B16:F16"/>
    <mergeCell ref="B18:F18"/>
    <mergeCell ref="B20:F20"/>
    <mergeCell ref="A22:A23"/>
    <mergeCell ref="B22:F23"/>
    <mergeCell ref="M3:N3"/>
    <mergeCell ref="O3:P3"/>
    <mergeCell ref="H2:P2"/>
    <mergeCell ref="I3:J3"/>
    <mergeCell ref="K3:L3"/>
  </mergeCells>
  <printOptions/>
  <pageMargins left="0.75" right="0.75" top="1" bottom="1" header="0.5" footer="0.5"/>
  <pageSetup horizontalDpi="600" verticalDpi="600" orientation="portrait" scale="7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43"/>
  <sheetViews>
    <sheetView zoomScale="125" zoomScaleNormal="125" workbookViewId="0" topLeftCell="A1">
      <selection activeCell="A1" sqref="A1:U1"/>
    </sheetView>
  </sheetViews>
  <sheetFormatPr defaultColWidth="9.140625" defaultRowHeight="12.75"/>
  <cols>
    <col min="1" max="1" width="24.140625" style="0" customWidth="1"/>
    <col min="2" max="17" width="5.28125" style="0" customWidth="1"/>
    <col min="18" max="18" width="8.00390625" style="0" customWidth="1"/>
    <col min="19" max="19" width="5.28125" style="0" customWidth="1"/>
    <col min="20" max="20" width="7.28125" style="0" customWidth="1"/>
    <col min="21" max="21" width="10.421875" style="2" customWidth="1"/>
    <col min="22" max="16384" width="11.421875" style="0" customWidth="1"/>
  </cols>
  <sheetData>
    <row r="1" spans="1:21" ht="15.75">
      <c r="A1" s="124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15" ht="12.75">
      <c r="A2" s="1" t="s">
        <v>0</v>
      </c>
      <c r="B2" s="125" t="s">
        <v>89</v>
      </c>
      <c r="C2" s="125"/>
      <c r="D2" s="125"/>
      <c r="E2" s="125"/>
      <c r="F2" s="125"/>
      <c r="O2" s="26"/>
    </row>
    <row r="3" spans="1:21" s="4" customFormat="1" ht="14.25">
      <c r="A3" s="3" t="s">
        <v>56</v>
      </c>
      <c r="K3" s="126" t="s">
        <v>2</v>
      </c>
      <c r="L3" s="126"/>
      <c r="M3" s="126"/>
      <c r="N3" s="4">
        <v>8.04</v>
      </c>
      <c r="O3" s="4" t="s">
        <v>151</v>
      </c>
      <c r="R3" s="5"/>
      <c r="U3" s="6"/>
    </row>
    <row r="4" spans="1:18" ht="14.25">
      <c r="A4" t="s">
        <v>82</v>
      </c>
      <c r="M4" s="127">
        <v>0.000804</v>
      </c>
      <c r="N4" s="127"/>
      <c r="O4" t="s">
        <v>152</v>
      </c>
      <c r="R4" s="7"/>
    </row>
    <row r="5" spans="1:21" ht="12.75">
      <c r="A5" s="8"/>
      <c r="B5" s="123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60"/>
      <c r="R5" s="8"/>
      <c r="S5" s="8"/>
      <c r="T5" s="8"/>
      <c r="U5" s="9"/>
    </row>
    <row r="6" spans="1:21" ht="13.5" thickBot="1">
      <c r="A6" s="10" t="s">
        <v>4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2"/>
      <c r="S6" s="11" t="s">
        <v>5</v>
      </c>
      <c r="T6" s="11" t="s">
        <v>6</v>
      </c>
      <c r="U6" s="13" t="s">
        <v>7</v>
      </c>
    </row>
    <row r="7" spans="1:21" ht="13.5" thickTop="1">
      <c r="A7" s="14" t="s">
        <v>53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5"/>
      <c r="U7" s="17"/>
    </row>
    <row r="8" spans="1:21" ht="12.75">
      <c r="A8" s="18" t="s">
        <v>167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9">
        <f aca="true" t="shared" si="0" ref="S8:S39">SUM(B8:Q8)</f>
        <v>0</v>
      </c>
      <c r="T8" s="80">
        <f aca="true" t="shared" si="1" ref="T8:T39">S8/16</f>
        <v>0</v>
      </c>
      <c r="U8" s="81">
        <f aca="true" t="shared" si="2" ref="U8:U39">T8/0.000804</f>
        <v>0</v>
      </c>
    </row>
    <row r="9" spans="1:21" ht="12.75">
      <c r="A9" s="18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9">
        <f t="shared" si="0"/>
        <v>0</v>
      </c>
      <c r="T9" s="80">
        <f t="shared" si="1"/>
        <v>0</v>
      </c>
      <c r="U9" s="81">
        <f t="shared" si="2"/>
        <v>0</v>
      </c>
    </row>
    <row r="10" spans="1:21" ht="12.75">
      <c r="A10" s="18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19">
        <f t="shared" si="0"/>
        <v>0</v>
      </c>
      <c r="T10" s="80">
        <f t="shared" si="1"/>
        <v>0</v>
      </c>
      <c r="U10" s="81">
        <f t="shared" si="2"/>
        <v>0</v>
      </c>
    </row>
    <row r="11" spans="1:21" ht="12.75">
      <c r="A11" s="18" t="s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19">
        <f t="shared" si="0"/>
        <v>0</v>
      </c>
      <c r="T11" s="80">
        <f t="shared" si="1"/>
        <v>0</v>
      </c>
      <c r="U11" s="81">
        <f t="shared" si="2"/>
        <v>0</v>
      </c>
    </row>
    <row r="12" spans="1:21" ht="12.75">
      <c r="A12" s="18" t="s">
        <v>11</v>
      </c>
      <c r="B12" s="22">
        <v>3</v>
      </c>
      <c r="C12" s="19">
        <v>3</v>
      </c>
      <c r="D12" s="19">
        <v>2</v>
      </c>
      <c r="E12" s="19">
        <v>1</v>
      </c>
      <c r="F12" s="19">
        <v>6</v>
      </c>
      <c r="G12" s="19"/>
      <c r="H12" s="19"/>
      <c r="I12" s="19">
        <v>2</v>
      </c>
      <c r="J12" s="19"/>
      <c r="K12" s="19">
        <v>3</v>
      </c>
      <c r="L12" s="19">
        <v>2</v>
      </c>
      <c r="M12" s="19">
        <v>3</v>
      </c>
      <c r="N12" s="19">
        <v>1</v>
      </c>
      <c r="O12" s="19">
        <v>1</v>
      </c>
      <c r="P12" s="19"/>
      <c r="Q12" s="19"/>
      <c r="R12" s="20"/>
      <c r="S12" s="19">
        <f t="shared" si="0"/>
        <v>27</v>
      </c>
      <c r="T12" s="80">
        <f t="shared" si="1"/>
        <v>1.6875</v>
      </c>
      <c r="U12" s="81">
        <f t="shared" si="2"/>
        <v>2098.880597014925</v>
      </c>
    </row>
    <row r="13" spans="1:21" ht="12.75">
      <c r="A13" s="18" t="s">
        <v>73</v>
      </c>
      <c r="B13" s="19"/>
      <c r="C13" s="19"/>
      <c r="D13" s="19"/>
      <c r="E13" s="19">
        <v>2</v>
      </c>
      <c r="F13" s="19"/>
      <c r="G13" s="19">
        <v>1</v>
      </c>
      <c r="H13" s="19"/>
      <c r="I13" s="19"/>
      <c r="J13" s="19"/>
      <c r="K13" s="19">
        <v>2</v>
      </c>
      <c r="L13" s="19">
        <v>1</v>
      </c>
      <c r="M13" s="19">
        <v>1</v>
      </c>
      <c r="N13" s="19"/>
      <c r="O13" s="19"/>
      <c r="P13" s="19"/>
      <c r="Q13" s="19"/>
      <c r="R13" s="20"/>
      <c r="S13" s="19">
        <f t="shared" si="0"/>
        <v>7</v>
      </c>
      <c r="T13" s="80">
        <f t="shared" si="1"/>
        <v>0.4375</v>
      </c>
      <c r="U13" s="81">
        <f t="shared" si="2"/>
        <v>544.1542288557214</v>
      </c>
    </row>
    <row r="14" spans="1:21" ht="12.75">
      <c r="A14" s="18" t="s">
        <v>12</v>
      </c>
      <c r="B14" s="19">
        <v>1</v>
      </c>
      <c r="C14" s="19">
        <v>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19">
        <f t="shared" si="0"/>
        <v>2</v>
      </c>
      <c r="T14" s="80">
        <f t="shared" si="1"/>
        <v>0.125</v>
      </c>
      <c r="U14" s="81">
        <f t="shared" si="2"/>
        <v>155.4726368159204</v>
      </c>
    </row>
    <row r="15" spans="1:21" ht="12.75">
      <c r="A15" s="18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19">
        <f t="shared" si="0"/>
        <v>0</v>
      </c>
      <c r="T15" s="80">
        <f t="shared" si="1"/>
        <v>0</v>
      </c>
      <c r="U15" s="81">
        <f t="shared" si="2"/>
        <v>0</v>
      </c>
    </row>
    <row r="16" spans="1:21" ht="12.75">
      <c r="A16" s="18" t="s">
        <v>83</v>
      </c>
      <c r="B16" s="19"/>
      <c r="C16" s="19"/>
      <c r="D16" s="19"/>
      <c r="E16" s="19"/>
      <c r="F16" s="19"/>
      <c r="G16" s="19"/>
      <c r="H16" s="19"/>
      <c r="I16" s="19"/>
      <c r="J16" s="19">
        <v>1</v>
      </c>
      <c r="K16" s="19"/>
      <c r="L16" s="19"/>
      <c r="M16" s="19"/>
      <c r="N16" s="19"/>
      <c r="O16" s="19"/>
      <c r="P16" s="19"/>
      <c r="Q16" s="19"/>
      <c r="R16" s="20"/>
      <c r="S16" s="19">
        <f t="shared" si="0"/>
        <v>1</v>
      </c>
      <c r="T16" s="80">
        <f t="shared" si="1"/>
        <v>0.0625</v>
      </c>
      <c r="U16" s="81">
        <f t="shared" si="2"/>
        <v>77.7363184079602</v>
      </c>
    </row>
    <row r="17" spans="1:21" ht="12.75">
      <c r="A17" s="18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19">
        <f t="shared" si="0"/>
        <v>0</v>
      </c>
      <c r="T17" s="80">
        <f t="shared" si="1"/>
        <v>0</v>
      </c>
      <c r="U17" s="81">
        <f t="shared" si="2"/>
        <v>0</v>
      </c>
    </row>
    <row r="18" spans="1:21" ht="12.75">
      <c r="A18" s="18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19">
        <f t="shared" si="0"/>
        <v>0</v>
      </c>
      <c r="T18" s="80">
        <f t="shared" si="1"/>
        <v>0</v>
      </c>
      <c r="U18" s="81">
        <f t="shared" si="2"/>
        <v>0</v>
      </c>
    </row>
    <row r="19" spans="1:21" ht="12.75">
      <c r="A19" s="18" t="s">
        <v>160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19">
        <f t="shared" si="0"/>
        <v>0</v>
      </c>
      <c r="T19" s="80">
        <f t="shared" si="1"/>
        <v>0</v>
      </c>
      <c r="U19" s="81">
        <f t="shared" si="2"/>
        <v>0</v>
      </c>
    </row>
    <row r="20" spans="1:21" ht="12.75">
      <c r="A20" s="23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19">
        <f t="shared" si="0"/>
        <v>0</v>
      </c>
      <c r="T20" s="80">
        <f t="shared" si="1"/>
        <v>0</v>
      </c>
      <c r="U20" s="81">
        <f t="shared" si="2"/>
        <v>0</v>
      </c>
    </row>
    <row r="21" spans="1:21" ht="12.75">
      <c r="A21" s="23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9">
        <f t="shared" si="0"/>
        <v>0</v>
      </c>
      <c r="T21" s="80">
        <f t="shared" si="1"/>
        <v>0</v>
      </c>
      <c r="U21" s="81">
        <f t="shared" si="2"/>
        <v>0</v>
      </c>
    </row>
    <row r="22" spans="1:21" ht="12.75">
      <c r="A22" s="18" t="s">
        <v>161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19">
        <f t="shared" si="0"/>
        <v>0</v>
      </c>
      <c r="T22" s="80">
        <f t="shared" si="1"/>
        <v>0</v>
      </c>
      <c r="U22" s="81">
        <f t="shared" si="2"/>
        <v>0</v>
      </c>
    </row>
    <row r="23" spans="1:21" ht="12.75">
      <c r="A23" s="8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0"/>
      <c r="S23" s="19">
        <f t="shared" si="0"/>
        <v>0</v>
      </c>
      <c r="T23" s="80">
        <f t="shared" si="1"/>
        <v>0</v>
      </c>
      <c r="U23" s="81">
        <f t="shared" si="2"/>
        <v>0</v>
      </c>
    </row>
    <row r="24" spans="1:21" ht="12.75">
      <c r="A24" s="111" t="s">
        <v>166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5"/>
      <c r="Q24" s="25"/>
      <c r="R24" s="20"/>
      <c r="S24" s="19">
        <f t="shared" si="0"/>
        <v>0</v>
      </c>
      <c r="T24" s="80">
        <f t="shared" si="1"/>
        <v>0</v>
      </c>
      <c r="U24" s="81">
        <f t="shared" si="2"/>
        <v>0</v>
      </c>
    </row>
    <row r="25" spans="1:21" ht="12.75">
      <c r="A25" s="30" t="s">
        <v>175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0"/>
      <c r="S25" s="19">
        <f t="shared" si="0"/>
        <v>0</v>
      </c>
      <c r="T25" s="80">
        <f t="shared" si="1"/>
        <v>0</v>
      </c>
      <c r="U25" s="81">
        <f t="shared" si="2"/>
        <v>0</v>
      </c>
    </row>
    <row r="26" spans="1:21" ht="12.75">
      <c r="A26" s="30" t="s">
        <v>90</v>
      </c>
      <c r="B26" s="24"/>
      <c r="C26" s="24"/>
      <c r="D26" s="24">
        <v>1</v>
      </c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0"/>
      <c r="S26" s="19">
        <f t="shared" si="0"/>
        <v>1</v>
      </c>
      <c r="T26" s="80">
        <f t="shared" si="1"/>
        <v>0.0625</v>
      </c>
      <c r="U26" s="81">
        <f t="shared" si="2"/>
        <v>77.7363184079602</v>
      </c>
    </row>
    <row r="27" spans="1:21" ht="12.75">
      <c r="A27" s="30" t="s">
        <v>180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5"/>
      <c r="M27" s="25"/>
      <c r="N27" s="25"/>
      <c r="O27" s="25"/>
      <c r="P27" s="25"/>
      <c r="Q27" s="25"/>
      <c r="R27" s="20"/>
      <c r="S27" s="19">
        <f t="shared" si="0"/>
        <v>0</v>
      </c>
      <c r="T27" s="80">
        <f t="shared" si="1"/>
        <v>0</v>
      </c>
      <c r="U27" s="81">
        <f t="shared" si="2"/>
        <v>0</v>
      </c>
    </row>
    <row r="28" spans="1:21" ht="12.75">
      <c r="A28" s="30" t="s">
        <v>78</v>
      </c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5"/>
      <c r="M28" s="25"/>
      <c r="N28" s="25"/>
      <c r="O28" s="25"/>
      <c r="P28" s="25"/>
      <c r="Q28" s="25"/>
      <c r="R28" s="20"/>
      <c r="S28" s="19">
        <f t="shared" si="0"/>
        <v>0</v>
      </c>
      <c r="T28" s="80">
        <f t="shared" si="1"/>
        <v>0</v>
      </c>
      <c r="U28" s="81">
        <f t="shared" si="2"/>
        <v>0</v>
      </c>
    </row>
    <row r="29" spans="1:21" ht="12.75">
      <c r="A29" s="30" t="s">
        <v>158</v>
      </c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0"/>
      <c r="S29" s="19">
        <f t="shared" si="0"/>
        <v>0</v>
      </c>
      <c r="T29" s="80">
        <f t="shared" si="1"/>
        <v>0</v>
      </c>
      <c r="U29" s="81">
        <f t="shared" si="2"/>
        <v>0</v>
      </c>
    </row>
    <row r="30" spans="1:21" ht="12.75">
      <c r="A30" s="23" t="s">
        <v>19</v>
      </c>
      <c r="B30" s="19"/>
      <c r="C30" s="19">
        <v>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6"/>
      <c r="S30" s="19">
        <f t="shared" si="0"/>
        <v>1</v>
      </c>
      <c r="T30" s="80">
        <f t="shared" si="1"/>
        <v>0.0625</v>
      </c>
      <c r="U30" s="81">
        <f t="shared" si="2"/>
        <v>77.7363184079602</v>
      </c>
    </row>
    <row r="31" spans="1:21" ht="12.75">
      <c r="A31" s="23" t="s">
        <v>199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6"/>
      <c r="S31" s="19">
        <f t="shared" si="0"/>
        <v>0</v>
      </c>
      <c r="T31" s="80">
        <f t="shared" si="1"/>
        <v>0</v>
      </c>
      <c r="U31" s="81">
        <f t="shared" si="2"/>
        <v>0</v>
      </c>
    </row>
    <row r="32" spans="1:21" ht="12.75">
      <c r="A32" s="18" t="s">
        <v>95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6"/>
      <c r="S32" s="19">
        <f t="shared" si="0"/>
        <v>0</v>
      </c>
      <c r="T32" s="80">
        <f t="shared" si="1"/>
        <v>0</v>
      </c>
      <c r="U32" s="81">
        <f t="shared" si="2"/>
        <v>0</v>
      </c>
    </row>
    <row r="33" spans="1:21" ht="12.75">
      <c r="A33" s="18" t="s">
        <v>96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6"/>
      <c r="S33" s="19">
        <f t="shared" si="0"/>
        <v>0</v>
      </c>
      <c r="T33" s="80">
        <f t="shared" si="1"/>
        <v>0</v>
      </c>
      <c r="U33" s="81">
        <f t="shared" si="2"/>
        <v>0</v>
      </c>
    </row>
    <row r="34" spans="1:21" ht="12.75">
      <c r="A34" s="18" t="s">
        <v>174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19">
        <f t="shared" si="0"/>
        <v>0</v>
      </c>
      <c r="T34" s="80">
        <f t="shared" si="1"/>
        <v>0</v>
      </c>
      <c r="U34" s="81">
        <f t="shared" si="2"/>
        <v>0</v>
      </c>
    </row>
    <row r="35" spans="1:21" ht="12.75">
      <c r="A35" s="18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7"/>
      <c r="S35" s="19">
        <f t="shared" si="0"/>
        <v>0</v>
      </c>
      <c r="T35" s="80">
        <f t="shared" si="1"/>
        <v>0</v>
      </c>
      <c r="U35" s="81">
        <f t="shared" si="2"/>
        <v>0</v>
      </c>
    </row>
    <row r="36" spans="1:21" ht="12.75">
      <c r="A36" s="18" t="s">
        <v>94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7"/>
      <c r="S36" s="19">
        <f t="shared" si="0"/>
        <v>0</v>
      </c>
      <c r="T36" s="80">
        <f t="shared" si="1"/>
        <v>0</v>
      </c>
      <c r="U36" s="81">
        <f t="shared" si="2"/>
        <v>0</v>
      </c>
    </row>
    <row r="37" spans="1:21" ht="12.75">
      <c r="A37" s="18" t="s">
        <v>21</v>
      </c>
      <c r="B37" s="19">
        <v>1</v>
      </c>
      <c r="C37" s="19"/>
      <c r="D37" s="19"/>
      <c r="E37" s="19"/>
      <c r="F37" s="19"/>
      <c r="G37" s="19"/>
      <c r="H37" s="19"/>
      <c r="I37" s="19"/>
      <c r="J37" s="19"/>
      <c r="K37" s="19"/>
      <c r="L37" s="19">
        <v>1</v>
      </c>
      <c r="M37" s="19"/>
      <c r="N37" s="19"/>
      <c r="O37" s="19"/>
      <c r="P37" s="19"/>
      <c r="Q37" s="19"/>
      <c r="R37" s="27"/>
      <c r="S37" s="19">
        <f t="shared" si="0"/>
        <v>2</v>
      </c>
      <c r="T37" s="80">
        <f t="shared" si="1"/>
        <v>0.125</v>
      </c>
      <c r="U37" s="81">
        <f t="shared" si="2"/>
        <v>155.4726368159204</v>
      </c>
    </row>
    <row r="38" spans="1:21" ht="12.75">
      <c r="A38" s="18" t="s">
        <v>97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7"/>
      <c r="S38" s="19">
        <f t="shared" si="0"/>
        <v>0</v>
      </c>
      <c r="T38" s="80">
        <f t="shared" si="1"/>
        <v>0</v>
      </c>
      <c r="U38" s="81">
        <f t="shared" si="2"/>
        <v>0</v>
      </c>
    </row>
    <row r="39" spans="1:21" ht="12.75">
      <c r="A39" s="18" t="s">
        <v>22</v>
      </c>
      <c r="B39" s="19"/>
      <c r="C39" s="19"/>
      <c r="D39" s="19"/>
      <c r="E39" s="19"/>
      <c r="F39" s="19"/>
      <c r="G39" s="19"/>
      <c r="H39" s="19"/>
      <c r="I39" s="19"/>
      <c r="J39" s="22"/>
      <c r="K39" s="19"/>
      <c r="L39" s="19"/>
      <c r="M39" s="19"/>
      <c r="N39" s="19"/>
      <c r="O39" s="19"/>
      <c r="P39" s="19"/>
      <c r="Q39" s="19"/>
      <c r="R39" s="26"/>
      <c r="S39" s="19">
        <f t="shared" si="0"/>
        <v>0</v>
      </c>
      <c r="T39" s="80">
        <f t="shared" si="1"/>
        <v>0</v>
      </c>
      <c r="U39" s="81">
        <f t="shared" si="2"/>
        <v>0</v>
      </c>
    </row>
    <row r="40" spans="1:21" ht="12.75">
      <c r="A40" s="18" t="s">
        <v>23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19">
        <f aca="true" t="shared" si="3" ref="S40:S76">SUM(B40:Q40)</f>
        <v>0</v>
      </c>
      <c r="T40" s="80">
        <f aca="true" t="shared" si="4" ref="T40:T71">S40/16</f>
        <v>0</v>
      </c>
      <c r="U40" s="81">
        <f aca="true" t="shared" si="5" ref="U40:U71">T40/0.000804</f>
        <v>0</v>
      </c>
    </row>
    <row r="41" spans="1:21" ht="12.75">
      <c r="A41" s="18" t="s">
        <v>194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19">
        <f t="shared" si="3"/>
        <v>0</v>
      </c>
      <c r="T41" s="80">
        <f t="shared" si="4"/>
        <v>0</v>
      </c>
      <c r="U41" s="81">
        <f t="shared" si="5"/>
        <v>0</v>
      </c>
    </row>
    <row r="42" spans="1:21" ht="12.75">
      <c r="A42" s="18" t="s">
        <v>169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19">
        <f t="shared" si="3"/>
        <v>0</v>
      </c>
      <c r="T42" s="80">
        <f t="shared" si="4"/>
        <v>0</v>
      </c>
      <c r="U42" s="81">
        <f t="shared" si="5"/>
        <v>0</v>
      </c>
    </row>
    <row r="43" spans="1:21" ht="12.75">
      <c r="A43" s="18" t="s">
        <v>196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  <c r="S43" s="19">
        <f t="shared" si="3"/>
        <v>0</v>
      </c>
      <c r="T43" s="80">
        <f t="shared" si="4"/>
        <v>0</v>
      </c>
      <c r="U43" s="81">
        <f t="shared" si="5"/>
        <v>0</v>
      </c>
    </row>
    <row r="44" spans="1:21" ht="12.75">
      <c r="A44" s="18" t="s">
        <v>24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19">
        <f t="shared" si="3"/>
        <v>0</v>
      </c>
      <c r="T44" s="80">
        <f t="shared" si="4"/>
        <v>0</v>
      </c>
      <c r="U44" s="81">
        <f t="shared" si="5"/>
        <v>0</v>
      </c>
    </row>
    <row r="45" spans="1:21" ht="12.75">
      <c r="A45" s="18" t="s">
        <v>25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19">
        <f t="shared" si="3"/>
        <v>0</v>
      </c>
      <c r="T45" s="80">
        <f t="shared" si="4"/>
        <v>0</v>
      </c>
      <c r="U45" s="81">
        <f t="shared" si="5"/>
        <v>0</v>
      </c>
    </row>
    <row r="46" spans="1:21" ht="12.75">
      <c r="A46" s="23" t="s">
        <v>197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19">
        <f t="shared" si="3"/>
        <v>0</v>
      </c>
      <c r="T46" s="80">
        <f t="shared" si="4"/>
        <v>0</v>
      </c>
      <c r="U46" s="81">
        <f t="shared" si="5"/>
        <v>0</v>
      </c>
    </row>
    <row r="47" spans="1:21" ht="12.75">
      <c r="A47" s="23" t="s">
        <v>26</v>
      </c>
      <c r="B47" s="19"/>
      <c r="C47" s="19">
        <v>3</v>
      </c>
      <c r="D47" s="19">
        <v>1</v>
      </c>
      <c r="E47" s="19"/>
      <c r="F47" s="19">
        <v>2</v>
      </c>
      <c r="G47" s="19"/>
      <c r="H47" s="19">
        <v>2</v>
      </c>
      <c r="I47" s="19"/>
      <c r="J47" s="19">
        <v>1</v>
      </c>
      <c r="K47" s="19"/>
      <c r="L47" s="19"/>
      <c r="M47" s="19"/>
      <c r="N47" s="19"/>
      <c r="O47" s="19">
        <v>1</v>
      </c>
      <c r="P47" s="19"/>
      <c r="Q47" s="19">
        <v>2</v>
      </c>
      <c r="R47" s="20"/>
      <c r="S47" s="19">
        <f t="shared" si="3"/>
        <v>12</v>
      </c>
      <c r="T47" s="80">
        <f t="shared" si="4"/>
        <v>0.75</v>
      </c>
      <c r="U47" s="81">
        <f t="shared" si="5"/>
        <v>932.8358208955224</v>
      </c>
    </row>
    <row r="48" spans="1:21" ht="12.75">
      <c r="A48" s="18" t="s">
        <v>171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19">
        <f t="shared" si="3"/>
        <v>0</v>
      </c>
      <c r="T48" s="80">
        <f t="shared" si="4"/>
        <v>0</v>
      </c>
      <c r="U48" s="81">
        <f t="shared" si="5"/>
        <v>0</v>
      </c>
    </row>
    <row r="49" spans="1:21" ht="12.75">
      <c r="A49" s="18" t="s">
        <v>195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  <c r="S49" s="19">
        <f t="shared" si="3"/>
        <v>0</v>
      </c>
      <c r="T49" s="80">
        <f t="shared" si="4"/>
        <v>0</v>
      </c>
      <c r="U49" s="81">
        <f t="shared" si="5"/>
        <v>0</v>
      </c>
    </row>
    <row r="50" spans="1:21" ht="12.75">
      <c r="A50" s="18" t="s">
        <v>92</v>
      </c>
      <c r="B50" s="19"/>
      <c r="C50" s="19"/>
      <c r="D50" s="19"/>
      <c r="E50" s="19"/>
      <c r="F50" s="19"/>
      <c r="G50" s="19"/>
      <c r="H50" s="19"/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20"/>
      <c r="S50" s="19">
        <f t="shared" si="3"/>
        <v>1</v>
      </c>
      <c r="T50" s="80">
        <f t="shared" si="4"/>
        <v>0.0625</v>
      </c>
      <c r="U50" s="81">
        <f t="shared" si="5"/>
        <v>77.7363184079602</v>
      </c>
    </row>
    <row r="51" spans="1:21" ht="12.75">
      <c r="A51" s="18" t="s">
        <v>69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  <c r="S51" s="19">
        <f t="shared" si="3"/>
        <v>0</v>
      </c>
      <c r="T51" s="80">
        <f t="shared" si="4"/>
        <v>0</v>
      </c>
      <c r="U51" s="81">
        <f t="shared" si="5"/>
        <v>0</v>
      </c>
    </row>
    <row r="52" spans="1:21" ht="12.75">
      <c r="A52" s="18" t="s">
        <v>27</v>
      </c>
      <c r="B52" s="2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  <c r="S52" s="19">
        <f t="shared" si="3"/>
        <v>0</v>
      </c>
      <c r="T52" s="80">
        <f t="shared" si="4"/>
        <v>0</v>
      </c>
      <c r="U52" s="81">
        <f t="shared" si="5"/>
        <v>0</v>
      </c>
    </row>
    <row r="53" spans="1:21" ht="12.75">
      <c r="A53" s="18" t="s">
        <v>28</v>
      </c>
      <c r="B53" s="19">
        <v>1</v>
      </c>
      <c r="C53" s="19"/>
      <c r="D53" s="19"/>
      <c r="E53" s="19">
        <v>1</v>
      </c>
      <c r="F53" s="19">
        <v>1</v>
      </c>
      <c r="G53" s="19">
        <v>1</v>
      </c>
      <c r="H53" s="19"/>
      <c r="I53" s="19">
        <v>1</v>
      </c>
      <c r="J53" s="19"/>
      <c r="K53" s="19">
        <v>1</v>
      </c>
      <c r="L53" s="19"/>
      <c r="M53" s="19">
        <v>1</v>
      </c>
      <c r="N53" s="19"/>
      <c r="O53" s="19"/>
      <c r="P53" s="19"/>
      <c r="Q53" s="19"/>
      <c r="R53" s="20"/>
      <c r="S53" s="19">
        <f t="shared" si="3"/>
        <v>7</v>
      </c>
      <c r="T53" s="80">
        <f t="shared" si="4"/>
        <v>0.4375</v>
      </c>
      <c r="U53" s="81">
        <f t="shared" si="5"/>
        <v>544.1542288557214</v>
      </c>
    </row>
    <row r="54" spans="1:21" ht="12.75">
      <c r="A54" s="18" t="s">
        <v>77</v>
      </c>
      <c r="B54" s="19"/>
      <c r="C54" s="19"/>
      <c r="D54" s="19"/>
      <c r="E54" s="19"/>
      <c r="F54" s="19"/>
      <c r="G54" s="19"/>
      <c r="H54" s="19">
        <v>2</v>
      </c>
      <c r="I54" s="19">
        <v>1</v>
      </c>
      <c r="J54" s="19">
        <v>1</v>
      </c>
      <c r="K54" s="19"/>
      <c r="L54" s="19"/>
      <c r="M54" s="19">
        <v>1</v>
      </c>
      <c r="N54" s="19"/>
      <c r="O54" s="19"/>
      <c r="P54" s="19">
        <v>1</v>
      </c>
      <c r="Q54" s="19">
        <v>2</v>
      </c>
      <c r="R54" s="20"/>
      <c r="S54" s="19">
        <f t="shared" si="3"/>
        <v>8</v>
      </c>
      <c r="T54" s="80">
        <f t="shared" si="4"/>
        <v>0.5</v>
      </c>
      <c r="U54" s="81">
        <f t="shared" si="5"/>
        <v>621.8905472636816</v>
      </c>
    </row>
    <row r="55" spans="1:21" ht="12.75">
      <c r="A55" s="18" t="s">
        <v>29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19">
        <f t="shared" si="3"/>
        <v>0</v>
      </c>
      <c r="T55" s="80">
        <f t="shared" si="4"/>
        <v>0</v>
      </c>
      <c r="U55" s="81">
        <f t="shared" si="5"/>
        <v>0</v>
      </c>
    </row>
    <row r="56" spans="1:21" ht="12.75">
      <c r="A56" s="18" t="s">
        <v>162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  <c r="S56" s="19">
        <f t="shared" si="3"/>
        <v>0</v>
      </c>
      <c r="T56" s="80">
        <f t="shared" si="4"/>
        <v>0</v>
      </c>
      <c r="U56" s="81">
        <f t="shared" si="5"/>
        <v>0</v>
      </c>
    </row>
    <row r="57" spans="1:21" ht="12.75">
      <c r="A57" s="18" t="s">
        <v>30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19">
        <f t="shared" si="3"/>
        <v>0</v>
      </c>
      <c r="T57" s="80">
        <f t="shared" si="4"/>
        <v>0</v>
      </c>
      <c r="U57" s="81">
        <f t="shared" si="5"/>
        <v>0</v>
      </c>
    </row>
    <row r="58" spans="1:21" ht="12.75">
      <c r="A58" s="18" t="s">
        <v>31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  <c r="S58" s="19">
        <f t="shared" si="3"/>
        <v>0</v>
      </c>
      <c r="T58" s="80">
        <f t="shared" si="4"/>
        <v>0</v>
      </c>
      <c r="U58" s="81">
        <f t="shared" si="5"/>
        <v>0</v>
      </c>
    </row>
    <row r="59" spans="1:21" ht="12.75">
      <c r="A59" s="18" t="s">
        <v>32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  <c r="S59" s="19">
        <f t="shared" si="3"/>
        <v>0</v>
      </c>
      <c r="T59" s="80">
        <f t="shared" si="4"/>
        <v>0</v>
      </c>
      <c r="U59" s="81">
        <f t="shared" si="5"/>
        <v>0</v>
      </c>
    </row>
    <row r="60" spans="1:21" ht="12.75">
      <c r="A60" s="18" t="s">
        <v>88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s="19">
        <f t="shared" si="3"/>
        <v>0</v>
      </c>
      <c r="T60" s="80">
        <f t="shared" si="4"/>
        <v>0</v>
      </c>
      <c r="U60" s="81">
        <f t="shared" si="5"/>
        <v>0</v>
      </c>
    </row>
    <row r="61" spans="1:21" ht="12.75">
      <c r="A61" s="23" t="s">
        <v>72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19">
        <f t="shared" si="3"/>
        <v>0</v>
      </c>
      <c r="T61" s="80">
        <f t="shared" si="4"/>
        <v>0</v>
      </c>
      <c r="U61" s="81">
        <f t="shared" si="5"/>
        <v>0</v>
      </c>
    </row>
    <row r="62" spans="1:21" ht="12.75">
      <c r="A62" s="18" t="s">
        <v>176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19">
        <f t="shared" si="3"/>
        <v>0</v>
      </c>
      <c r="T62" s="80">
        <f t="shared" si="4"/>
        <v>0</v>
      </c>
      <c r="U62" s="81">
        <f t="shared" si="5"/>
        <v>0</v>
      </c>
    </row>
    <row r="63" spans="1:21" ht="12.75">
      <c r="A63" s="23" t="s">
        <v>198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  <c r="S63" s="19">
        <f t="shared" si="3"/>
        <v>0</v>
      </c>
      <c r="T63" s="80">
        <f t="shared" si="4"/>
        <v>0</v>
      </c>
      <c r="U63" s="81">
        <f t="shared" si="5"/>
        <v>0</v>
      </c>
    </row>
    <row r="64" spans="1:21" ht="12.75">
      <c r="A64" s="8" t="s">
        <v>35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  <c r="S64" s="19">
        <f t="shared" si="3"/>
        <v>0</v>
      </c>
      <c r="T64" s="80">
        <f t="shared" si="4"/>
        <v>0</v>
      </c>
      <c r="U64" s="81">
        <f t="shared" si="5"/>
        <v>0</v>
      </c>
    </row>
    <row r="65" spans="1:21" ht="12.75">
      <c r="A65" s="1" t="s">
        <v>33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0"/>
      <c r="S65" s="19">
        <f t="shared" si="3"/>
        <v>0</v>
      </c>
      <c r="T65" s="80">
        <f t="shared" si="4"/>
        <v>0</v>
      </c>
      <c r="U65" s="81">
        <f t="shared" si="5"/>
        <v>0</v>
      </c>
    </row>
    <row r="66" spans="1:21" ht="12.75">
      <c r="A66" s="18" t="s">
        <v>192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  <c r="S66" s="19">
        <f t="shared" si="3"/>
        <v>0</v>
      </c>
      <c r="T66" s="80">
        <f t="shared" si="4"/>
        <v>0</v>
      </c>
      <c r="U66" s="81">
        <f t="shared" si="5"/>
        <v>0</v>
      </c>
    </row>
    <row r="67" spans="1:21" ht="12.75">
      <c r="A67" s="18" t="s">
        <v>34</v>
      </c>
      <c r="B67" s="19">
        <v>13</v>
      </c>
      <c r="C67" s="19"/>
      <c r="D67" s="19">
        <v>5</v>
      </c>
      <c r="E67" s="19">
        <v>9</v>
      </c>
      <c r="F67" s="19">
        <v>4</v>
      </c>
      <c r="G67" s="19">
        <v>1</v>
      </c>
      <c r="H67" s="19">
        <v>4</v>
      </c>
      <c r="I67" s="19">
        <v>4</v>
      </c>
      <c r="J67" s="19">
        <v>3</v>
      </c>
      <c r="K67" s="19">
        <v>4</v>
      </c>
      <c r="L67" s="19">
        <v>6</v>
      </c>
      <c r="M67" s="19">
        <v>4</v>
      </c>
      <c r="N67" s="19">
        <v>1</v>
      </c>
      <c r="O67" s="19"/>
      <c r="P67" s="19">
        <v>5</v>
      </c>
      <c r="Q67" s="19">
        <v>1</v>
      </c>
      <c r="R67" s="20"/>
      <c r="S67" s="19">
        <f t="shared" si="3"/>
        <v>64</v>
      </c>
      <c r="T67" s="80">
        <f t="shared" si="4"/>
        <v>4</v>
      </c>
      <c r="U67" s="81">
        <f t="shared" si="5"/>
        <v>4975.124378109453</v>
      </c>
    </row>
    <row r="68" spans="1:21" ht="12.75">
      <c r="A68" t="s">
        <v>36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4"/>
      <c r="M68" s="19"/>
      <c r="N68" s="19"/>
      <c r="O68" s="19"/>
      <c r="P68" s="19"/>
      <c r="Q68" s="19"/>
      <c r="R68" s="20"/>
      <c r="S68" s="19">
        <f t="shared" si="3"/>
        <v>0</v>
      </c>
      <c r="T68" s="80">
        <f t="shared" si="4"/>
        <v>0</v>
      </c>
      <c r="U68" s="81">
        <f t="shared" si="5"/>
        <v>0</v>
      </c>
    </row>
    <row r="69" spans="1:21" ht="12.75">
      <c r="A69" s="30" t="s">
        <v>57</v>
      </c>
      <c r="B69" s="24">
        <v>2</v>
      </c>
      <c r="C69" s="24">
        <v>1</v>
      </c>
      <c r="D69" s="24">
        <v>1</v>
      </c>
      <c r="E69" s="24"/>
      <c r="F69" s="24">
        <v>5</v>
      </c>
      <c r="G69" s="24">
        <v>2</v>
      </c>
      <c r="H69" s="24"/>
      <c r="I69" s="24">
        <v>2</v>
      </c>
      <c r="J69" s="24">
        <v>2</v>
      </c>
      <c r="K69" s="24">
        <v>1</v>
      </c>
      <c r="L69" s="24">
        <v>1</v>
      </c>
      <c r="M69" s="24">
        <v>2</v>
      </c>
      <c r="N69" s="24"/>
      <c r="O69" s="25"/>
      <c r="P69" s="25">
        <v>3</v>
      </c>
      <c r="Q69" s="25"/>
      <c r="R69" s="20"/>
      <c r="S69" s="19">
        <f t="shared" si="3"/>
        <v>22</v>
      </c>
      <c r="T69" s="80">
        <f t="shared" si="4"/>
        <v>1.375</v>
      </c>
      <c r="U69" s="81">
        <f t="shared" si="5"/>
        <v>1710.1990049751244</v>
      </c>
    </row>
    <row r="70" spans="1:21" ht="12.75">
      <c r="A70" s="30" t="s">
        <v>37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5"/>
      <c r="P70" s="25"/>
      <c r="Q70" s="25"/>
      <c r="R70" s="20"/>
      <c r="S70" s="19">
        <f t="shared" si="3"/>
        <v>0</v>
      </c>
      <c r="T70" s="80">
        <f t="shared" si="4"/>
        <v>0</v>
      </c>
      <c r="U70" s="81">
        <f t="shared" si="5"/>
        <v>0</v>
      </c>
    </row>
    <row r="71" spans="1:21" ht="12.75">
      <c r="A71" s="30" t="s">
        <v>58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/>
      <c r="P71" s="25"/>
      <c r="Q71" s="25"/>
      <c r="R71" s="20"/>
      <c r="S71" s="19">
        <f t="shared" si="3"/>
        <v>0</v>
      </c>
      <c r="T71" s="80">
        <f t="shared" si="4"/>
        <v>0</v>
      </c>
      <c r="U71" s="81">
        <f t="shared" si="5"/>
        <v>0</v>
      </c>
    </row>
    <row r="72" spans="1:21" ht="12.75">
      <c r="A72" s="30" t="s">
        <v>177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25"/>
      <c r="Q72" s="25"/>
      <c r="R72" s="20"/>
      <c r="S72" s="19">
        <f t="shared" si="3"/>
        <v>0</v>
      </c>
      <c r="T72" s="80">
        <f aca="true" t="shared" si="6" ref="T72:T77">S72/16</f>
        <v>0</v>
      </c>
      <c r="U72" s="81">
        <f aca="true" t="shared" si="7" ref="U72:U77">T72/0.000804</f>
        <v>0</v>
      </c>
    </row>
    <row r="73" spans="1:21" ht="12.75">
      <c r="A73" s="18" t="s">
        <v>38</v>
      </c>
      <c r="B73" s="31">
        <v>26</v>
      </c>
      <c r="C73" s="25">
        <v>23</v>
      </c>
      <c r="D73" s="31">
        <v>1</v>
      </c>
      <c r="E73" s="25">
        <v>23</v>
      </c>
      <c r="F73" s="25">
        <v>11</v>
      </c>
      <c r="G73" s="25">
        <v>4</v>
      </c>
      <c r="H73" s="25">
        <v>2</v>
      </c>
      <c r="I73" s="25">
        <v>7</v>
      </c>
      <c r="J73" s="25">
        <v>17</v>
      </c>
      <c r="K73" s="25">
        <v>8</v>
      </c>
      <c r="L73" s="25">
        <v>9</v>
      </c>
      <c r="M73" s="25">
        <v>8</v>
      </c>
      <c r="N73" s="25">
        <v>2</v>
      </c>
      <c r="O73" s="25">
        <v>4</v>
      </c>
      <c r="P73" s="25">
        <v>7</v>
      </c>
      <c r="Q73" s="25">
        <v>12</v>
      </c>
      <c r="R73" s="20"/>
      <c r="S73" s="19">
        <f t="shared" si="3"/>
        <v>164</v>
      </c>
      <c r="T73" s="80">
        <f t="shared" si="6"/>
        <v>10.25</v>
      </c>
      <c r="U73" s="81">
        <f t="shared" si="7"/>
        <v>12748.756218905472</v>
      </c>
    </row>
    <row r="74" spans="1:21" ht="12.75">
      <c r="A74" s="18" t="s">
        <v>74</v>
      </c>
      <c r="B74" s="31"/>
      <c r="C74" s="25"/>
      <c r="D74" s="3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0"/>
      <c r="S74" s="19">
        <f t="shared" si="3"/>
        <v>0</v>
      </c>
      <c r="T74" s="80">
        <f t="shared" si="6"/>
        <v>0</v>
      </c>
      <c r="U74" s="81">
        <f t="shared" si="7"/>
        <v>0</v>
      </c>
    </row>
    <row r="75" spans="1:21" ht="12.75">
      <c r="A75" s="18" t="s">
        <v>39</v>
      </c>
      <c r="B75" s="31"/>
      <c r="C75" s="25"/>
      <c r="D75" s="3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0"/>
      <c r="S75" s="19">
        <f t="shared" si="3"/>
        <v>0</v>
      </c>
      <c r="T75" s="80">
        <f t="shared" si="6"/>
        <v>0</v>
      </c>
      <c r="U75" s="81">
        <f t="shared" si="7"/>
        <v>0</v>
      </c>
    </row>
    <row r="76" spans="1:21" ht="12.75">
      <c r="A76" s="32" t="s">
        <v>40</v>
      </c>
      <c r="B76" s="19"/>
      <c r="C76" s="19"/>
      <c r="D76" s="19"/>
      <c r="E76" s="19"/>
      <c r="F76" s="19"/>
      <c r="G76" s="3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0"/>
      <c r="S76" s="19">
        <f t="shared" si="3"/>
        <v>0</v>
      </c>
      <c r="T76" s="80">
        <f t="shared" si="6"/>
        <v>0</v>
      </c>
      <c r="U76" s="81">
        <f t="shared" si="7"/>
        <v>0</v>
      </c>
    </row>
    <row r="77" spans="1:21" ht="12.75">
      <c r="A77" s="57"/>
      <c r="B77" s="20"/>
      <c r="C77" s="20"/>
      <c r="D77" s="20"/>
      <c r="E77" s="20"/>
      <c r="F77" s="20"/>
      <c r="H77" s="56"/>
      <c r="I77" s="56"/>
      <c r="J77" s="56"/>
      <c r="K77" s="56"/>
      <c r="L77" s="56"/>
      <c r="M77" s="56"/>
      <c r="N77" s="56"/>
      <c r="O77" s="56"/>
      <c r="P77" s="56"/>
      <c r="Q77" s="58"/>
      <c r="R77" s="20"/>
      <c r="S77" s="20"/>
      <c r="T77" s="83"/>
      <c r="U77" s="82"/>
    </row>
    <row r="78" spans="1:21" ht="12.75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52"/>
      <c r="U78" s="53"/>
    </row>
    <row r="79" spans="1:21" ht="12.75">
      <c r="A79" s="35" t="s">
        <v>54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7"/>
      <c r="U79" s="38"/>
    </row>
    <row r="80" spans="1:21" ht="12.75">
      <c r="A80" t="s">
        <v>168</v>
      </c>
      <c r="B80" s="24"/>
      <c r="C80" s="24"/>
      <c r="D80" s="24"/>
      <c r="E80" s="24"/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0"/>
      <c r="S80" s="19">
        <f>SUM(B80:Q80)</f>
        <v>0</v>
      </c>
      <c r="T80" s="80">
        <f aca="true" t="shared" si="8" ref="T80:T101">S80/16</f>
        <v>0</v>
      </c>
      <c r="U80" s="81">
        <f aca="true" t="shared" si="9" ref="U80:U101">T80/0.000804</f>
        <v>0</v>
      </c>
    </row>
    <row r="81" spans="1:21" ht="12.75">
      <c r="A81" t="s">
        <v>98</v>
      </c>
      <c r="B81" s="24"/>
      <c r="C81" s="24"/>
      <c r="D81" s="24"/>
      <c r="E81" s="24"/>
      <c r="F81" s="24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0"/>
      <c r="S81" s="19">
        <f aca="true" t="shared" si="10" ref="S81:S99">SUM(B81:Q81)</f>
        <v>0</v>
      </c>
      <c r="T81" s="80">
        <f t="shared" si="8"/>
        <v>0</v>
      </c>
      <c r="U81" s="81">
        <f t="shared" si="9"/>
        <v>0</v>
      </c>
    </row>
    <row r="82" spans="1:21" ht="12.75">
      <c r="A82" t="s">
        <v>41</v>
      </c>
      <c r="B82" s="24"/>
      <c r="C82" s="24">
        <v>1</v>
      </c>
      <c r="D82" s="24"/>
      <c r="E82" s="24"/>
      <c r="F82" s="24"/>
      <c r="G82" s="25">
        <v>5</v>
      </c>
      <c r="H82" s="25">
        <v>1</v>
      </c>
      <c r="I82" s="25">
        <v>4</v>
      </c>
      <c r="J82" s="25">
        <v>4</v>
      </c>
      <c r="K82" s="25">
        <v>3</v>
      </c>
      <c r="L82" s="25"/>
      <c r="M82" s="25">
        <v>1</v>
      </c>
      <c r="N82" s="25">
        <v>3</v>
      </c>
      <c r="O82" s="25">
        <v>1</v>
      </c>
      <c r="P82" s="25">
        <v>2</v>
      </c>
      <c r="Q82" s="25">
        <v>3</v>
      </c>
      <c r="R82" s="20"/>
      <c r="S82" s="19">
        <f t="shared" si="10"/>
        <v>28</v>
      </c>
      <c r="T82" s="80">
        <f t="shared" si="8"/>
        <v>1.75</v>
      </c>
      <c r="U82" s="81">
        <f t="shared" si="9"/>
        <v>2176.6169154228855</v>
      </c>
    </row>
    <row r="83" spans="1:21" ht="12.75">
      <c r="A83" t="s">
        <v>153</v>
      </c>
      <c r="B83" s="24"/>
      <c r="C83" s="24"/>
      <c r="D83" s="24"/>
      <c r="E83" s="24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0"/>
      <c r="S83" s="19">
        <f t="shared" si="10"/>
        <v>0</v>
      </c>
      <c r="T83" s="80">
        <f t="shared" si="8"/>
        <v>0</v>
      </c>
      <c r="U83" s="81">
        <f t="shared" si="9"/>
        <v>0</v>
      </c>
    </row>
    <row r="84" spans="1:21" ht="12.75">
      <c r="A84" s="48" t="s">
        <v>60</v>
      </c>
      <c r="B84" s="24"/>
      <c r="C84" s="24"/>
      <c r="D84" s="24"/>
      <c r="E84" s="24"/>
      <c r="F84" s="24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0"/>
      <c r="S84" s="19">
        <f t="shared" si="10"/>
        <v>0</v>
      </c>
      <c r="T84" s="80">
        <f t="shared" si="8"/>
        <v>0</v>
      </c>
      <c r="U84" s="81">
        <f t="shared" si="9"/>
        <v>0</v>
      </c>
    </row>
    <row r="85" spans="1:21" ht="12.75">
      <c r="A85" t="s">
        <v>42</v>
      </c>
      <c r="B85" s="24"/>
      <c r="C85" s="24"/>
      <c r="D85" s="24"/>
      <c r="E85" s="24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0"/>
      <c r="S85" s="19">
        <f t="shared" si="10"/>
        <v>0</v>
      </c>
      <c r="T85" s="80">
        <f t="shared" si="8"/>
        <v>0</v>
      </c>
      <c r="U85" s="81">
        <f t="shared" si="9"/>
        <v>0</v>
      </c>
    </row>
    <row r="86" spans="1:21" ht="12.75">
      <c r="A86" t="s">
        <v>59</v>
      </c>
      <c r="B86" s="24"/>
      <c r="C86" s="24"/>
      <c r="D86" s="24">
        <v>1</v>
      </c>
      <c r="E86" s="24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0"/>
      <c r="S86" s="19">
        <f t="shared" si="10"/>
        <v>1</v>
      </c>
      <c r="T86" s="80">
        <f t="shared" si="8"/>
        <v>0.0625</v>
      </c>
      <c r="U86" s="81">
        <f t="shared" si="9"/>
        <v>77.7363184079602</v>
      </c>
    </row>
    <row r="87" spans="1:21" ht="12.75">
      <c r="A87" t="s">
        <v>71</v>
      </c>
      <c r="B87" s="24">
        <v>2</v>
      </c>
      <c r="C87" s="24">
        <v>1</v>
      </c>
      <c r="D87" s="24">
        <v>1</v>
      </c>
      <c r="E87" s="24">
        <v>1</v>
      </c>
      <c r="F87" s="24">
        <v>1</v>
      </c>
      <c r="G87" s="25"/>
      <c r="H87" s="25"/>
      <c r="I87" s="25"/>
      <c r="J87" s="25">
        <v>1</v>
      </c>
      <c r="K87" s="25"/>
      <c r="L87" s="25"/>
      <c r="M87" s="25"/>
      <c r="N87" s="25">
        <v>2</v>
      </c>
      <c r="O87" s="25"/>
      <c r="P87" s="25"/>
      <c r="Q87" s="25"/>
      <c r="R87" s="20"/>
      <c r="S87" s="19">
        <f t="shared" si="10"/>
        <v>9</v>
      </c>
      <c r="T87" s="80">
        <f t="shared" si="8"/>
        <v>0.5625</v>
      </c>
      <c r="U87" s="81">
        <f t="shared" si="9"/>
        <v>699.6268656716418</v>
      </c>
    </row>
    <row r="88" spans="1:21" ht="12.75">
      <c r="A88" s="39" t="s">
        <v>43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0"/>
      <c r="S88" s="19">
        <f t="shared" si="10"/>
        <v>0</v>
      </c>
      <c r="T88" s="80">
        <f t="shared" si="8"/>
        <v>0</v>
      </c>
      <c r="U88" s="81">
        <f t="shared" si="9"/>
        <v>0</v>
      </c>
    </row>
    <row r="89" spans="1:21" ht="12.75">
      <c r="A89" s="39" t="s">
        <v>70</v>
      </c>
      <c r="B89" s="25"/>
      <c r="C89" s="25">
        <v>5</v>
      </c>
      <c r="D89" s="25">
        <v>2</v>
      </c>
      <c r="E89" s="25"/>
      <c r="F89" s="25"/>
      <c r="G89" s="25"/>
      <c r="H89" s="25"/>
      <c r="I89" s="25"/>
      <c r="J89" s="25"/>
      <c r="K89" s="25"/>
      <c r="L89" s="25"/>
      <c r="M89" s="25"/>
      <c r="N89" s="25">
        <v>2</v>
      </c>
      <c r="O89" s="25"/>
      <c r="P89" s="25"/>
      <c r="Q89" s="25"/>
      <c r="R89" s="20"/>
      <c r="S89" s="19">
        <f t="shared" si="10"/>
        <v>9</v>
      </c>
      <c r="T89" s="80">
        <f t="shared" si="8"/>
        <v>0.5625</v>
      </c>
      <c r="U89" s="81">
        <f t="shared" si="9"/>
        <v>699.6268656716418</v>
      </c>
    </row>
    <row r="90" spans="1:21" ht="12.75">
      <c r="A90" s="39" t="s">
        <v>85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0"/>
      <c r="S90" s="19">
        <f t="shared" si="10"/>
        <v>0</v>
      </c>
      <c r="T90" s="80">
        <f t="shared" si="8"/>
        <v>0</v>
      </c>
      <c r="U90" s="81">
        <f t="shared" si="9"/>
        <v>0</v>
      </c>
    </row>
    <row r="91" spans="1:21" ht="12.75">
      <c r="A91" s="39" t="s">
        <v>44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0"/>
      <c r="S91" s="19">
        <f t="shared" si="10"/>
        <v>0</v>
      </c>
      <c r="T91" s="80">
        <f t="shared" si="8"/>
        <v>0</v>
      </c>
      <c r="U91" s="81">
        <f t="shared" si="9"/>
        <v>0</v>
      </c>
    </row>
    <row r="92" spans="1:21" ht="12.75">
      <c r="A92" s="39" t="s">
        <v>163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0"/>
      <c r="S92" s="19">
        <f>SUM(B92:Q92)</f>
        <v>0</v>
      </c>
      <c r="T92" s="80">
        <f t="shared" si="8"/>
        <v>0</v>
      </c>
      <c r="U92" s="81">
        <f t="shared" si="9"/>
        <v>0</v>
      </c>
    </row>
    <row r="93" spans="1:21" ht="12.75">
      <c r="A93" s="39" t="s">
        <v>45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0"/>
      <c r="S93" s="19">
        <f t="shared" si="10"/>
        <v>0</v>
      </c>
      <c r="T93" s="80">
        <f t="shared" si="8"/>
        <v>0</v>
      </c>
      <c r="U93" s="81">
        <f t="shared" si="9"/>
        <v>0</v>
      </c>
    </row>
    <row r="94" spans="1:21" ht="12.75">
      <c r="A94" s="39" t="s">
        <v>46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0"/>
      <c r="S94" s="19">
        <f t="shared" si="10"/>
        <v>0</v>
      </c>
      <c r="T94" s="80">
        <f t="shared" si="8"/>
        <v>0</v>
      </c>
      <c r="U94" s="81">
        <f t="shared" si="9"/>
        <v>0</v>
      </c>
    </row>
    <row r="95" spans="1:21" ht="12.75">
      <c r="A95" s="39" t="s">
        <v>86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0"/>
      <c r="S95" s="19">
        <f t="shared" si="10"/>
        <v>0</v>
      </c>
      <c r="T95" s="80">
        <f t="shared" si="8"/>
        <v>0</v>
      </c>
      <c r="U95" s="81">
        <f t="shared" si="9"/>
        <v>0</v>
      </c>
    </row>
    <row r="96" spans="1:21" ht="12.75">
      <c r="A96" s="39" t="s">
        <v>47</v>
      </c>
      <c r="B96" s="25"/>
      <c r="C96" s="25"/>
      <c r="D96" s="25"/>
      <c r="E96" s="25"/>
      <c r="F96" s="25"/>
      <c r="G96" s="25"/>
      <c r="H96" s="25"/>
      <c r="I96" s="25">
        <v>1</v>
      </c>
      <c r="J96" s="25"/>
      <c r="K96" s="25">
        <v>1</v>
      </c>
      <c r="L96" s="25"/>
      <c r="M96" s="25"/>
      <c r="N96" s="25"/>
      <c r="O96" s="25"/>
      <c r="P96" s="25"/>
      <c r="Q96" s="25"/>
      <c r="R96" s="27"/>
      <c r="S96" s="19">
        <f t="shared" si="10"/>
        <v>2</v>
      </c>
      <c r="T96" s="80">
        <f t="shared" si="8"/>
        <v>0.125</v>
      </c>
      <c r="U96" s="81">
        <f t="shared" si="9"/>
        <v>155.4726368159204</v>
      </c>
    </row>
    <row r="97" spans="1:21" ht="12.75">
      <c r="A97" s="54" t="s">
        <v>193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7"/>
      <c r="S97" s="19">
        <f>SUM(B97:Q97)</f>
        <v>0</v>
      </c>
      <c r="T97" s="80">
        <f t="shared" si="8"/>
        <v>0</v>
      </c>
      <c r="U97" s="81">
        <f t="shared" si="9"/>
        <v>0</v>
      </c>
    </row>
    <row r="98" spans="1:21" ht="12.75">
      <c r="A98" s="54" t="s">
        <v>172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7"/>
      <c r="S98" s="19">
        <f>SUM(B98:Q98)</f>
        <v>0</v>
      </c>
      <c r="T98" s="80">
        <f t="shared" si="8"/>
        <v>0</v>
      </c>
      <c r="U98" s="81">
        <f t="shared" si="9"/>
        <v>0</v>
      </c>
    </row>
    <row r="99" spans="1:21" ht="12.75">
      <c r="A99" s="54" t="s">
        <v>75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7"/>
      <c r="S99" s="19">
        <f t="shared" si="10"/>
        <v>0</v>
      </c>
      <c r="T99" s="80">
        <f t="shared" si="8"/>
        <v>0</v>
      </c>
      <c r="U99" s="81">
        <f t="shared" si="9"/>
        <v>0</v>
      </c>
    </row>
    <row r="100" spans="1:21" ht="12.75">
      <c r="A100" s="54" t="s">
        <v>173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7"/>
      <c r="S100" s="19">
        <f>SUM(B100:Q100)</f>
        <v>0</v>
      </c>
      <c r="T100" s="80">
        <f t="shared" si="8"/>
        <v>0</v>
      </c>
      <c r="U100" s="81">
        <f t="shared" si="9"/>
        <v>0</v>
      </c>
    </row>
    <row r="101" spans="1:21" ht="12.75">
      <c r="A101" s="57"/>
      <c r="B101" s="20"/>
      <c r="C101" s="20"/>
      <c r="D101" s="20"/>
      <c r="E101" s="20"/>
      <c r="F101" s="20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27"/>
      <c r="S101" s="20"/>
      <c r="T101" s="83"/>
      <c r="U101" s="82"/>
    </row>
    <row r="102" spans="1:21" ht="12.75">
      <c r="A102" s="4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49"/>
      <c r="U102" s="50"/>
    </row>
    <row r="103" spans="1:21" ht="12.75">
      <c r="A103" s="41" t="s">
        <v>61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7"/>
      <c r="U103" s="38"/>
    </row>
    <row r="104" spans="1:21" ht="12.75">
      <c r="A104" s="42" t="s">
        <v>80</v>
      </c>
      <c r="B104" s="25">
        <v>2</v>
      </c>
      <c r="C104" s="25">
        <v>2</v>
      </c>
      <c r="D104" s="25">
        <v>3</v>
      </c>
      <c r="E104" s="25"/>
      <c r="F104" s="25">
        <v>1</v>
      </c>
      <c r="G104" s="25"/>
      <c r="H104" s="25">
        <v>2</v>
      </c>
      <c r="I104" s="25">
        <v>5</v>
      </c>
      <c r="J104" s="25">
        <v>5</v>
      </c>
      <c r="K104" s="25">
        <v>1</v>
      </c>
      <c r="L104" s="25">
        <v>12</v>
      </c>
      <c r="M104" s="25">
        <v>1</v>
      </c>
      <c r="N104" s="25">
        <v>2</v>
      </c>
      <c r="O104" s="25">
        <v>3</v>
      </c>
      <c r="P104" s="25"/>
      <c r="Q104" s="25">
        <v>4</v>
      </c>
      <c r="R104" s="20"/>
      <c r="S104" s="19">
        <f aca="true" t="shared" si="11" ref="S104:S121">SUM(B104:Q104)</f>
        <v>43</v>
      </c>
      <c r="T104" s="80">
        <f aca="true" t="shared" si="12" ref="T104:T124">S104/16</f>
        <v>2.6875</v>
      </c>
      <c r="U104" s="81">
        <f aca="true" t="shared" si="13" ref="U104:U124">T104/0.000804</f>
        <v>3342.6616915422883</v>
      </c>
    </row>
    <row r="105" spans="1:21" ht="12.75">
      <c r="A105" s="42" t="s">
        <v>63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0"/>
      <c r="S105" s="19">
        <f t="shared" si="11"/>
        <v>0</v>
      </c>
      <c r="T105" s="80">
        <f t="shared" si="12"/>
        <v>0</v>
      </c>
      <c r="U105" s="81">
        <f t="shared" si="13"/>
        <v>0</v>
      </c>
    </row>
    <row r="106" spans="1:21" ht="12.75">
      <c r="A106" s="42" t="s">
        <v>65</v>
      </c>
      <c r="B106" s="25"/>
      <c r="C106" s="25">
        <v>1</v>
      </c>
      <c r="D106" s="25">
        <v>1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0"/>
      <c r="S106" s="19">
        <f t="shared" si="11"/>
        <v>2</v>
      </c>
      <c r="T106" s="80">
        <f t="shared" si="12"/>
        <v>0.125</v>
      </c>
      <c r="U106" s="81">
        <f t="shared" si="13"/>
        <v>155.4726368159204</v>
      </c>
    </row>
    <row r="107" spans="1:21" ht="12.75">
      <c r="A107" s="42" t="s">
        <v>156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0"/>
      <c r="S107" s="19">
        <f t="shared" si="11"/>
        <v>0</v>
      </c>
      <c r="T107" s="80">
        <f t="shared" si="12"/>
        <v>0</v>
      </c>
      <c r="U107" s="81">
        <f t="shared" si="13"/>
        <v>0</v>
      </c>
    </row>
    <row r="108" spans="1:21" ht="12.75">
      <c r="A108" s="42" t="s">
        <v>84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0"/>
      <c r="S108" s="19">
        <f t="shared" si="11"/>
        <v>0</v>
      </c>
      <c r="T108" s="80">
        <f t="shared" si="12"/>
        <v>0</v>
      </c>
      <c r="U108" s="81">
        <f t="shared" si="13"/>
        <v>0</v>
      </c>
    </row>
    <row r="109" spans="1:21" ht="12.75">
      <c r="A109" s="42" t="s">
        <v>178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0"/>
      <c r="S109" s="19">
        <f>SUM(B109:Q109)</f>
        <v>0</v>
      </c>
      <c r="T109" s="80">
        <f t="shared" si="12"/>
        <v>0</v>
      </c>
      <c r="U109" s="81">
        <f t="shared" si="13"/>
        <v>0</v>
      </c>
    </row>
    <row r="110" spans="1:21" ht="12.75">
      <c r="A110" s="42" t="s">
        <v>64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0"/>
      <c r="S110" s="19">
        <f t="shared" si="11"/>
        <v>0</v>
      </c>
      <c r="T110" s="80">
        <f t="shared" si="12"/>
        <v>0</v>
      </c>
      <c r="U110" s="81">
        <f t="shared" si="13"/>
        <v>0</v>
      </c>
    </row>
    <row r="111" spans="1:21" ht="12.75">
      <c r="A111" s="42" t="s">
        <v>48</v>
      </c>
      <c r="B111" s="31"/>
      <c r="C111" s="25"/>
      <c r="D111" s="25"/>
      <c r="E111" s="25"/>
      <c r="F111" s="25"/>
      <c r="G111" s="25"/>
      <c r="H111" s="25"/>
      <c r="I111" s="25"/>
      <c r="J111" s="25"/>
      <c r="K111" s="25"/>
      <c r="L111" s="31"/>
      <c r="M111" s="25"/>
      <c r="N111" s="25"/>
      <c r="O111" s="25"/>
      <c r="P111" s="25"/>
      <c r="Q111" s="25"/>
      <c r="R111" s="20"/>
      <c r="S111" s="19">
        <f t="shared" si="11"/>
        <v>0</v>
      </c>
      <c r="T111" s="80">
        <f t="shared" si="12"/>
        <v>0</v>
      </c>
      <c r="U111" s="81">
        <f t="shared" si="13"/>
        <v>0</v>
      </c>
    </row>
    <row r="112" spans="1:21" ht="12.75">
      <c r="A112" s="42" t="s">
        <v>49</v>
      </c>
      <c r="B112" s="31"/>
      <c r="C112" s="25"/>
      <c r="D112" s="25"/>
      <c r="E112" s="25"/>
      <c r="F112" s="25"/>
      <c r="G112" s="25"/>
      <c r="H112" s="25"/>
      <c r="I112" s="25"/>
      <c r="J112" s="25"/>
      <c r="K112" s="25"/>
      <c r="L112" s="31"/>
      <c r="M112" s="25"/>
      <c r="N112" s="25"/>
      <c r="O112" s="25"/>
      <c r="P112" s="25"/>
      <c r="Q112" s="25"/>
      <c r="R112" s="20"/>
      <c r="S112" s="19">
        <f t="shared" si="11"/>
        <v>0</v>
      </c>
      <c r="T112" s="80">
        <f t="shared" si="12"/>
        <v>0</v>
      </c>
      <c r="U112" s="81">
        <f t="shared" si="13"/>
        <v>0</v>
      </c>
    </row>
    <row r="113" spans="1:21" ht="12.75">
      <c r="A113" s="42" t="s">
        <v>154</v>
      </c>
      <c r="B113" s="31"/>
      <c r="C113" s="25"/>
      <c r="D113" s="25"/>
      <c r="E113" s="25"/>
      <c r="F113" s="25"/>
      <c r="G113" s="25"/>
      <c r="H113" s="25"/>
      <c r="I113" s="25"/>
      <c r="J113" s="25"/>
      <c r="K113" s="25"/>
      <c r="L113" s="31"/>
      <c r="M113" s="25"/>
      <c r="N113" s="25"/>
      <c r="O113" s="25"/>
      <c r="P113" s="25"/>
      <c r="Q113" s="25"/>
      <c r="R113" s="20"/>
      <c r="S113" s="19">
        <f t="shared" si="11"/>
        <v>0</v>
      </c>
      <c r="T113" s="80">
        <f t="shared" si="12"/>
        <v>0</v>
      </c>
      <c r="U113" s="81">
        <f t="shared" si="13"/>
        <v>0</v>
      </c>
    </row>
    <row r="114" spans="1:21" ht="12.75">
      <c r="A114" s="42" t="s">
        <v>76</v>
      </c>
      <c r="B114" s="31"/>
      <c r="C114" s="25">
        <v>15</v>
      </c>
      <c r="D114" s="25"/>
      <c r="E114" s="25"/>
      <c r="F114" s="25">
        <v>1</v>
      </c>
      <c r="G114" s="25"/>
      <c r="H114" s="25">
        <v>1</v>
      </c>
      <c r="I114" s="25"/>
      <c r="J114" s="25"/>
      <c r="K114" s="25">
        <v>1</v>
      </c>
      <c r="L114" s="31"/>
      <c r="M114" s="25"/>
      <c r="N114" s="25"/>
      <c r="O114" s="25"/>
      <c r="P114" s="25">
        <v>14</v>
      </c>
      <c r="Q114" s="25"/>
      <c r="R114" s="20"/>
      <c r="S114" s="19">
        <f t="shared" si="11"/>
        <v>32</v>
      </c>
      <c r="T114" s="80">
        <f t="shared" si="12"/>
        <v>2</v>
      </c>
      <c r="U114" s="81">
        <f t="shared" si="13"/>
        <v>2487.5621890547263</v>
      </c>
    </row>
    <row r="115" spans="1:21" ht="12.75">
      <c r="A115" s="42" t="s">
        <v>62</v>
      </c>
      <c r="B115" s="31"/>
      <c r="C115" s="25">
        <v>5</v>
      </c>
      <c r="D115" s="25">
        <v>6</v>
      </c>
      <c r="E115" s="25">
        <v>8</v>
      </c>
      <c r="F115" s="25">
        <v>23</v>
      </c>
      <c r="G115" s="25">
        <v>1</v>
      </c>
      <c r="H115" s="25">
        <v>12</v>
      </c>
      <c r="I115" s="25">
        <v>3</v>
      </c>
      <c r="J115" s="25">
        <v>32</v>
      </c>
      <c r="K115" s="25">
        <v>5</v>
      </c>
      <c r="L115" s="31">
        <v>4</v>
      </c>
      <c r="M115" s="25">
        <v>7</v>
      </c>
      <c r="N115" s="25">
        <v>11</v>
      </c>
      <c r="O115" s="25">
        <v>2</v>
      </c>
      <c r="P115" s="25">
        <v>5</v>
      </c>
      <c r="Q115" s="25">
        <v>1</v>
      </c>
      <c r="R115" s="20"/>
      <c r="S115" s="19">
        <f t="shared" si="11"/>
        <v>125</v>
      </c>
      <c r="T115" s="80">
        <f t="shared" si="12"/>
        <v>7.8125</v>
      </c>
      <c r="U115" s="81">
        <f t="shared" si="13"/>
        <v>9717.039800995024</v>
      </c>
    </row>
    <row r="116" spans="1:21" ht="12.75">
      <c r="A116" s="42" t="s">
        <v>50</v>
      </c>
      <c r="B116" s="31"/>
      <c r="C116" s="25"/>
      <c r="D116" s="25"/>
      <c r="E116" s="25"/>
      <c r="F116" s="25"/>
      <c r="G116" s="25"/>
      <c r="H116" s="25"/>
      <c r="I116" s="25"/>
      <c r="J116" s="25"/>
      <c r="K116" s="25"/>
      <c r="L116" s="31"/>
      <c r="M116" s="25"/>
      <c r="N116" s="25"/>
      <c r="O116" s="25"/>
      <c r="P116" s="25"/>
      <c r="Q116" s="25"/>
      <c r="R116" s="20"/>
      <c r="S116" s="19">
        <f t="shared" si="11"/>
        <v>0</v>
      </c>
      <c r="T116" s="80">
        <f t="shared" si="12"/>
        <v>0</v>
      </c>
      <c r="U116" s="81">
        <f t="shared" si="13"/>
        <v>0</v>
      </c>
    </row>
    <row r="117" spans="1:21" ht="12.75">
      <c r="A117" s="42" t="s">
        <v>81</v>
      </c>
      <c r="B117" s="31"/>
      <c r="C117" s="25"/>
      <c r="D117" s="25"/>
      <c r="E117" s="25"/>
      <c r="F117" s="25"/>
      <c r="G117" s="25"/>
      <c r="H117" s="25"/>
      <c r="I117" s="25"/>
      <c r="J117" s="25">
        <v>1</v>
      </c>
      <c r="K117" s="25"/>
      <c r="L117" s="31"/>
      <c r="M117" s="25"/>
      <c r="N117" s="25"/>
      <c r="O117" s="25"/>
      <c r="P117" s="25"/>
      <c r="Q117" s="25">
        <v>1</v>
      </c>
      <c r="R117" s="20"/>
      <c r="S117" s="19">
        <f t="shared" si="11"/>
        <v>2</v>
      </c>
      <c r="T117" s="80">
        <f t="shared" si="12"/>
        <v>0.125</v>
      </c>
      <c r="U117" s="81">
        <f t="shared" si="13"/>
        <v>155.4726368159204</v>
      </c>
    </row>
    <row r="118" spans="1:21" ht="12.75">
      <c r="A118" s="42" t="s">
        <v>79</v>
      </c>
      <c r="B118" s="31"/>
      <c r="C118" s="25"/>
      <c r="D118" s="25"/>
      <c r="E118" s="25"/>
      <c r="F118" s="25"/>
      <c r="G118" s="25"/>
      <c r="H118" s="25">
        <v>1</v>
      </c>
      <c r="I118" s="25">
        <v>1</v>
      </c>
      <c r="J118" s="25">
        <v>6</v>
      </c>
      <c r="K118" s="25">
        <v>1</v>
      </c>
      <c r="L118" s="31"/>
      <c r="M118" s="25"/>
      <c r="N118" s="25">
        <v>1</v>
      </c>
      <c r="O118" s="25"/>
      <c r="P118" s="25"/>
      <c r="Q118" s="25"/>
      <c r="R118" s="20"/>
      <c r="S118" s="19">
        <f t="shared" si="11"/>
        <v>10</v>
      </c>
      <c r="T118" s="80">
        <f t="shared" si="12"/>
        <v>0.625</v>
      </c>
      <c r="U118" s="81">
        <f t="shared" si="13"/>
        <v>777.363184079602</v>
      </c>
    </row>
    <row r="119" spans="1:21" ht="12.75">
      <c r="A119" s="44" t="s">
        <v>51</v>
      </c>
      <c r="B119" s="25">
        <v>2</v>
      </c>
      <c r="C119" s="25">
        <v>16</v>
      </c>
      <c r="D119" s="25">
        <v>13</v>
      </c>
      <c r="E119" s="25">
        <v>12</v>
      </c>
      <c r="F119" s="25">
        <v>6</v>
      </c>
      <c r="G119" s="25">
        <v>5</v>
      </c>
      <c r="H119" s="25">
        <v>14</v>
      </c>
      <c r="I119" s="25">
        <v>5</v>
      </c>
      <c r="J119" s="25">
        <v>16</v>
      </c>
      <c r="K119" s="25">
        <v>16</v>
      </c>
      <c r="L119" s="25">
        <v>13</v>
      </c>
      <c r="M119" s="25">
        <v>6</v>
      </c>
      <c r="N119" s="25">
        <v>13</v>
      </c>
      <c r="O119" s="25">
        <v>6</v>
      </c>
      <c r="P119" s="25">
        <v>11</v>
      </c>
      <c r="Q119" s="25">
        <v>2</v>
      </c>
      <c r="R119" s="20"/>
      <c r="S119" s="19">
        <f t="shared" si="11"/>
        <v>156</v>
      </c>
      <c r="T119" s="80">
        <f t="shared" si="12"/>
        <v>9.75</v>
      </c>
      <c r="U119" s="81">
        <f t="shared" si="13"/>
        <v>12126.86567164179</v>
      </c>
    </row>
    <row r="120" spans="1:21" ht="12.75">
      <c r="A120" s="23" t="s">
        <v>179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0"/>
      <c r="S120" s="19">
        <f>SUM(B120:Q120)</f>
        <v>0</v>
      </c>
      <c r="T120" s="80">
        <f t="shared" si="12"/>
        <v>0</v>
      </c>
      <c r="U120" s="81">
        <f t="shared" si="13"/>
        <v>0</v>
      </c>
    </row>
    <row r="121" spans="1:21" ht="12.75">
      <c r="A121" s="23" t="s">
        <v>87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0"/>
      <c r="S121" s="19">
        <f t="shared" si="11"/>
        <v>0</v>
      </c>
      <c r="T121" s="80">
        <f t="shared" si="12"/>
        <v>0</v>
      </c>
      <c r="U121" s="81">
        <f t="shared" si="13"/>
        <v>0</v>
      </c>
    </row>
    <row r="122" spans="1:21" ht="12.75">
      <c r="A122" s="23" t="s">
        <v>159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0"/>
      <c r="S122" s="19">
        <f>SUM(B122:Q122)</f>
        <v>0</v>
      </c>
      <c r="T122" s="80">
        <f t="shared" si="12"/>
        <v>0</v>
      </c>
      <c r="U122" s="81">
        <f t="shared" si="13"/>
        <v>0</v>
      </c>
    </row>
    <row r="123" spans="1:21" ht="12.75">
      <c r="A123" s="23" t="s">
        <v>155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0"/>
      <c r="S123" s="19">
        <f>SUM(B123:Q123)</f>
        <v>0</v>
      </c>
      <c r="T123" s="80">
        <f t="shared" si="12"/>
        <v>0</v>
      </c>
      <c r="U123" s="81">
        <f t="shared" si="13"/>
        <v>0</v>
      </c>
    </row>
    <row r="124" spans="1:21" ht="12.75">
      <c r="A124" s="57"/>
      <c r="B124" s="20"/>
      <c r="C124" s="20"/>
      <c r="D124" s="20"/>
      <c r="E124" s="20"/>
      <c r="F124" s="20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20"/>
      <c r="S124" s="20"/>
      <c r="T124" s="83"/>
      <c r="U124" s="82"/>
    </row>
    <row r="125" spans="1:20" ht="12.75">
      <c r="A125" s="33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45"/>
      <c r="T125" s="46"/>
    </row>
    <row r="126" spans="1:21" ht="12.75">
      <c r="A126" s="35" t="s">
        <v>52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7"/>
      <c r="U126" s="38"/>
    </row>
    <row r="127" spans="1:21" ht="12.75">
      <c r="A127" s="86" t="s">
        <v>164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4"/>
      <c r="S127" s="19">
        <f>SUM(B127:Q127)</f>
        <v>0</v>
      </c>
      <c r="T127" s="80">
        <f>S127/16</f>
        <v>0</v>
      </c>
      <c r="U127" s="81">
        <f>T127/0.000804</f>
        <v>0</v>
      </c>
    </row>
    <row r="128" spans="1:21" ht="12.75">
      <c r="A128" s="47" t="s">
        <v>68</v>
      </c>
      <c r="B128" s="19">
        <v>187</v>
      </c>
      <c r="C128" s="19">
        <v>238</v>
      </c>
      <c r="D128" s="19">
        <v>388</v>
      </c>
      <c r="E128" s="19">
        <v>279</v>
      </c>
      <c r="F128" s="19">
        <v>306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26"/>
      <c r="S128" s="19"/>
      <c r="T128" s="43"/>
      <c r="U128" s="21"/>
    </row>
    <row r="129" spans="1:21" ht="12.75">
      <c r="A129" s="51" t="s">
        <v>170</v>
      </c>
      <c r="B129" s="19"/>
      <c r="C129" s="19"/>
      <c r="D129" s="19"/>
      <c r="E129" s="19"/>
      <c r="F129" s="19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26"/>
      <c r="S129" s="19">
        <f aca="true" t="shared" si="14" ref="S129:S134">SUM(B129:Q129)</f>
        <v>0</v>
      </c>
      <c r="T129" s="80">
        <f aca="true" t="shared" si="15" ref="T129:T134">S129/16</f>
        <v>0</v>
      </c>
      <c r="U129" s="81">
        <f aca="true" t="shared" si="16" ref="U129:U134">T129/0.000804</f>
        <v>0</v>
      </c>
    </row>
    <row r="130" spans="1:21" ht="12.75">
      <c r="A130" s="51" t="s">
        <v>91</v>
      </c>
      <c r="B130" s="19"/>
      <c r="C130" s="19"/>
      <c r="D130" s="19"/>
      <c r="E130" s="19"/>
      <c r="F130" s="19"/>
      <c r="G130" s="61"/>
      <c r="H130" s="61"/>
      <c r="I130" s="62">
        <v>1</v>
      </c>
      <c r="J130" s="63"/>
      <c r="K130" s="63"/>
      <c r="L130" s="63"/>
      <c r="M130" s="63"/>
      <c r="N130" s="63"/>
      <c r="O130" s="63"/>
      <c r="P130" s="63"/>
      <c r="Q130" s="63"/>
      <c r="R130" s="26"/>
      <c r="S130" s="19">
        <f t="shared" si="14"/>
        <v>1</v>
      </c>
      <c r="T130" s="80">
        <f t="shared" si="15"/>
        <v>0.0625</v>
      </c>
      <c r="U130" s="81">
        <f t="shared" si="16"/>
        <v>77.7363184079602</v>
      </c>
    </row>
    <row r="131" spans="1:21" ht="12.75">
      <c r="A131" s="51" t="s">
        <v>66</v>
      </c>
      <c r="B131" s="19">
        <v>2</v>
      </c>
      <c r="C131" s="19"/>
      <c r="D131" s="19">
        <v>2</v>
      </c>
      <c r="E131" s="19">
        <v>1</v>
      </c>
      <c r="F131" s="19"/>
      <c r="G131" s="19"/>
      <c r="H131" s="19"/>
      <c r="I131" s="19"/>
      <c r="J131" s="19"/>
      <c r="K131" s="19"/>
      <c r="L131" s="22"/>
      <c r="M131" s="19"/>
      <c r="N131" s="19"/>
      <c r="O131" s="31"/>
      <c r="P131" s="19"/>
      <c r="Q131" s="19"/>
      <c r="R131" s="26"/>
      <c r="S131" s="19">
        <f t="shared" si="14"/>
        <v>5</v>
      </c>
      <c r="T131" s="80">
        <f t="shared" si="15"/>
        <v>0.3125</v>
      </c>
      <c r="U131" s="81">
        <f t="shared" si="16"/>
        <v>388.681592039801</v>
      </c>
    </row>
    <row r="132" spans="1:21" ht="12.75">
      <c r="A132" s="48" t="s">
        <v>67</v>
      </c>
      <c r="B132" s="19">
        <v>2</v>
      </c>
      <c r="C132" s="19"/>
      <c r="D132" s="19"/>
      <c r="E132" s="19"/>
      <c r="F132" s="19"/>
      <c r="G132" s="19"/>
      <c r="H132" s="19"/>
      <c r="I132" s="19"/>
      <c r="J132" s="19">
        <v>5</v>
      </c>
      <c r="K132" s="19"/>
      <c r="L132" s="22">
        <v>1</v>
      </c>
      <c r="M132" s="19">
        <v>1</v>
      </c>
      <c r="N132" s="19"/>
      <c r="O132" s="31">
        <v>1</v>
      </c>
      <c r="P132" s="19"/>
      <c r="Q132" s="19">
        <v>1</v>
      </c>
      <c r="S132" s="19">
        <f t="shared" si="14"/>
        <v>11</v>
      </c>
      <c r="T132" s="80">
        <f t="shared" si="15"/>
        <v>0.6875</v>
      </c>
      <c r="U132" s="81">
        <f t="shared" si="16"/>
        <v>855.0995024875622</v>
      </c>
    </row>
    <row r="133" spans="1:21" ht="12.75">
      <c r="A133" s="48" t="s">
        <v>157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22"/>
      <c r="M133" s="19"/>
      <c r="N133" s="19"/>
      <c r="O133" s="31"/>
      <c r="P133" s="19"/>
      <c r="Q133" s="19"/>
      <c r="S133" s="19">
        <f t="shared" si="14"/>
        <v>0</v>
      </c>
      <c r="T133" s="80">
        <f t="shared" si="15"/>
        <v>0</v>
      </c>
      <c r="U133" s="81">
        <f t="shared" si="16"/>
        <v>0</v>
      </c>
    </row>
    <row r="134" spans="1:21" ht="12.75">
      <c r="A134" s="48" t="s">
        <v>165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22"/>
      <c r="M134" s="19"/>
      <c r="N134" s="19"/>
      <c r="O134" s="31"/>
      <c r="P134" s="19"/>
      <c r="Q134" s="19"/>
      <c r="S134" s="19">
        <f t="shared" si="14"/>
        <v>0</v>
      </c>
      <c r="T134" s="80">
        <f t="shared" si="15"/>
        <v>0</v>
      </c>
      <c r="U134" s="81">
        <f t="shared" si="16"/>
        <v>0</v>
      </c>
    </row>
    <row r="135" spans="1:21" ht="29.25" customHeight="1">
      <c r="A135" s="57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S135" s="20"/>
      <c r="T135" s="83"/>
      <c r="U135" s="82"/>
    </row>
    <row r="136" spans="7:21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S136" s="20"/>
      <c r="T136" s="49"/>
      <c r="U136" s="50"/>
    </row>
    <row r="137" spans="1:21" ht="25.5" customHeight="1">
      <c r="A137" s="59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S137" s="20"/>
      <c r="T137" s="83"/>
      <c r="U137" s="82"/>
    </row>
    <row r="138" spans="19:21" ht="12.75">
      <c r="S138" s="20"/>
      <c r="T138" s="49"/>
      <c r="U138" s="50"/>
    </row>
    <row r="139" spans="19:21" ht="12.75">
      <c r="S139" s="20"/>
      <c r="T139" s="49"/>
      <c r="U139" s="50"/>
    </row>
    <row r="140" spans="19:21" ht="12.75">
      <c r="S140" s="20"/>
      <c r="T140" s="49"/>
      <c r="U140" s="50"/>
    </row>
    <row r="141" spans="19:21" ht="12.75">
      <c r="S141" s="20"/>
      <c r="T141" s="49"/>
      <c r="U141" s="50"/>
    </row>
    <row r="142" spans="19:21" ht="12.75">
      <c r="S142" s="20"/>
      <c r="T142" s="49"/>
      <c r="U142" s="50"/>
    </row>
    <row r="143" spans="19:21" ht="12.75">
      <c r="S143" s="20"/>
      <c r="T143" s="49"/>
      <c r="U143" s="50"/>
    </row>
  </sheetData>
  <mergeCells count="5">
    <mergeCell ref="B5:P5"/>
    <mergeCell ref="A1:U1"/>
    <mergeCell ref="B2:F2"/>
    <mergeCell ref="K3:M3"/>
    <mergeCell ref="M4:N4"/>
  </mergeCells>
  <printOptions gridLines="1" horizontalCentered="1" verticalCentered="1"/>
  <pageMargins left="0.75" right="0.75" top="1" bottom="1" header="0.511811023" footer="0.511811023"/>
  <pageSetup horizontalDpi="300" verticalDpi="300" orientation="landscape" scale="49" r:id="rId1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3"/>
  <sheetViews>
    <sheetView zoomScale="125" zoomScaleNormal="125" workbookViewId="0" topLeftCell="A1">
      <selection activeCell="A1" sqref="A1:U1"/>
    </sheetView>
  </sheetViews>
  <sheetFormatPr defaultColWidth="9.140625" defaultRowHeight="12.75"/>
  <cols>
    <col min="1" max="1" width="24.00390625" style="0" customWidth="1"/>
    <col min="2" max="17" width="5.28125" style="0" customWidth="1"/>
    <col min="18" max="18" width="8.00390625" style="0" customWidth="1"/>
    <col min="19" max="19" width="5.28125" style="0" customWidth="1"/>
    <col min="20" max="20" width="7.28125" style="0" customWidth="1"/>
    <col min="21" max="21" width="10.421875" style="2" customWidth="1"/>
    <col min="22" max="16384" width="11.421875" style="0" customWidth="1"/>
  </cols>
  <sheetData>
    <row r="1" spans="1:21" ht="15.75">
      <c r="A1" s="124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15" ht="12.75">
      <c r="A2" s="1" t="s">
        <v>0</v>
      </c>
      <c r="B2" t="s">
        <v>1</v>
      </c>
      <c r="O2" s="26"/>
    </row>
    <row r="3" spans="1:21" s="4" customFormat="1" ht="14.25">
      <c r="A3" s="3" t="s">
        <v>56</v>
      </c>
      <c r="K3" s="126" t="s">
        <v>2</v>
      </c>
      <c r="L3" s="126"/>
      <c r="M3" s="126"/>
      <c r="N3" s="4">
        <v>8.04</v>
      </c>
      <c r="O3" s="4" t="s">
        <v>151</v>
      </c>
      <c r="R3" s="5"/>
      <c r="U3" s="6"/>
    </row>
    <row r="4" spans="1:18" ht="14.25">
      <c r="A4" t="s">
        <v>82</v>
      </c>
      <c r="M4" s="127">
        <v>0.000804</v>
      </c>
      <c r="N4" s="127"/>
      <c r="O4" t="s">
        <v>152</v>
      </c>
      <c r="R4" s="7"/>
    </row>
    <row r="5" spans="1:21" ht="12.75">
      <c r="A5" s="8"/>
      <c r="B5" s="123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60"/>
      <c r="R5" s="8"/>
      <c r="S5" s="8"/>
      <c r="T5" s="8"/>
      <c r="U5" s="9"/>
    </row>
    <row r="6" spans="1:21" ht="13.5" thickBot="1">
      <c r="A6" s="10" t="s">
        <v>4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2"/>
      <c r="S6" s="11" t="s">
        <v>5</v>
      </c>
      <c r="T6" s="11" t="s">
        <v>6</v>
      </c>
      <c r="U6" s="13" t="s">
        <v>7</v>
      </c>
    </row>
    <row r="7" spans="1:21" ht="13.5" thickTop="1">
      <c r="A7" s="14" t="s">
        <v>53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5"/>
      <c r="U7" s="17"/>
    </row>
    <row r="8" spans="1:21" ht="12.75">
      <c r="A8" s="18" t="s">
        <v>167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9">
        <f aca="true" t="shared" si="0" ref="S8:S39">SUM(B8:Q8)</f>
        <v>0</v>
      </c>
      <c r="T8" s="80">
        <f aca="true" t="shared" si="1" ref="T8:T39">S8/16</f>
        <v>0</v>
      </c>
      <c r="U8" s="81">
        <f aca="true" t="shared" si="2" ref="U8:U39">T8/0.000804</f>
        <v>0</v>
      </c>
    </row>
    <row r="9" spans="1:21" ht="12.75">
      <c r="A9" s="18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9">
        <f t="shared" si="0"/>
        <v>0</v>
      </c>
      <c r="T9" s="80">
        <f t="shared" si="1"/>
        <v>0</v>
      </c>
      <c r="U9" s="81">
        <f t="shared" si="2"/>
        <v>0</v>
      </c>
    </row>
    <row r="10" spans="1:21" ht="12.75">
      <c r="A10" s="18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19">
        <f t="shared" si="0"/>
        <v>0</v>
      </c>
      <c r="T10" s="80">
        <f t="shared" si="1"/>
        <v>0</v>
      </c>
      <c r="U10" s="81">
        <f t="shared" si="2"/>
        <v>0</v>
      </c>
    </row>
    <row r="11" spans="1:21" ht="12.75">
      <c r="A11" s="18" t="s">
        <v>10</v>
      </c>
      <c r="B11" s="19"/>
      <c r="C11" s="19">
        <v>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19">
        <f t="shared" si="0"/>
        <v>1</v>
      </c>
      <c r="T11" s="80">
        <f t="shared" si="1"/>
        <v>0.0625</v>
      </c>
      <c r="U11" s="81">
        <f t="shared" si="2"/>
        <v>77.7363184079602</v>
      </c>
    </row>
    <row r="12" spans="1:21" ht="12.75">
      <c r="A12" s="18" t="s">
        <v>11</v>
      </c>
      <c r="B12" s="22"/>
      <c r="C12" s="19">
        <v>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v>1</v>
      </c>
      <c r="R12" s="20"/>
      <c r="S12" s="19">
        <f t="shared" si="0"/>
        <v>3</v>
      </c>
      <c r="T12" s="80">
        <f t="shared" si="1"/>
        <v>0.1875</v>
      </c>
      <c r="U12" s="81">
        <f t="shared" si="2"/>
        <v>233.2089552238806</v>
      </c>
    </row>
    <row r="13" spans="1:21" ht="12.75">
      <c r="A13" s="18" t="s">
        <v>73</v>
      </c>
      <c r="B13" s="19"/>
      <c r="C13" s="19"/>
      <c r="D13" s="19"/>
      <c r="E13" s="19">
        <v>8</v>
      </c>
      <c r="F13" s="19"/>
      <c r="G13" s="19">
        <v>1</v>
      </c>
      <c r="H13" s="19">
        <v>1</v>
      </c>
      <c r="I13" s="19"/>
      <c r="J13" s="19"/>
      <c r="K13" s="19">
        <v>1</v>
      </c>
      <c r="L13" s="19"/>
      <c r="M13" s="19">
        <v>1</v>
      </c>
      <c r="N13" s="19"/>
      <c r="O13" s="19"/>
      <c r="P13" s="19"/>
      <c r="Q13" s="19">
        <v>1</v>
      </c>
      <c r="R13" s="20"/>
      <c r="S13" s="19">
        <f t="shared" si="0"/>
        <v>13</v>
      </c>
      <c r="T13" s="80">
        <f t="shared" si="1"/>
        <v>0.8125</v>
      </c>
      <c r="U13" s="81">
        <f t="shared" si="2"/>
        <v>1010.5721393034826</v>
      </c>
    </row>
    <row r="14" spans="1:21" ht="12.75">
      <c r="A14" s="18" t="s">
        <v>12</v>
      </c>
      <c r="B14" s="19">
        <v>4</v>
      </c>
      <c r="C14" s="19"/>
      <c r="D14" s="19"/>
      <c r="E14" s="19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19">
        <f t="shared" si="0"/>
        <v>5</v>
      </c>
      <c r="T14" s="80">
        <f t="shared" si="1"/>
        <v>0.3125</v>
      </c>
      <c r="U14" s="81">
        <f t="shared" si="2"/>
        <v>388.681592039801</v>
      </c>
    </row>
    <row r="15" spans="1:21" ht="12.75">
      <c r="A15" s="18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19">
        <f t="shared" si="0"/>
        <v>0</v>
      </c>
      <c r="T15" s="80">
        <f t="shared" si="1"/>
        <v>0</v>
      </c>
      <c r="U15" s="81">
        <f t="shared" si="2"/>
        <v>0</v>
      </c>
    </row>
    <row r="16" spans="1:21" ht="12.75">
      <c r="A16" s="18" t="s">
        <v>83</v>
      </c>
      <c r="B16" s="19"/>
      <c r="C16" s="19"/>
      <c r="D16" s="19"/>
      <c r="E16" s="19"/>
      <c r="F16" s="19"/>
      <c r="G16" s="19"/>
      <c r="H16" s="19"/>
      <c r="I16" s="19"/>
      <c r="J16" s="19">
        <v>1</v>
      </c>
      <c r="K16" s="19">
        <v>1</v>
      </c>
      <c r="L16" s="19"/>
      <c r="M16" s="19"/>
      <c r="N16" s="19"/>
      <c r="O16" s="19"/>
      <c r="P16" s="19"/>
      <c r="Q16" s="19"/>
      <c r="R16" s="20"/>
      <c r="S16" s="19">
        <f t="shared" si="0"/>
        <v>2</v>
      </c>
      <c r="T16" s="80">
        <f t="shared" si="1"/>
        <v>0.125</v>
      </c>
      <c r="U16" s="81">
        <f t="shared" si="2"/>
        <v>155.4726368159204</v>
      </c>
    </row>
    <row r="17" spans="1:21" ht="12.75">
      <c r="A17" s="18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19">
        <f t="shared" si="0"/>
        <v>0</v>
      </c>
      <c r="T17" s="80">
        <f t="shared" si="1"/>
        <v>0</v>
      </c>
      <c r="U17" s="81">
        <f t="shared" si="2"/>
        <v>0</v>
      </c>
    </row>
    <row r="18" spans="1:21" ht="12.75">
      <c r="A18" s="18" t="s">
        <v>15</v>
      </c>
      <c r="B18" s="19"/>
      <c r="C18" s="19"/>
      <c r="D18" s="19"/>
      <c r="E18" s="19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19">
        <f t="shared" si="0"/>
        <v>1</v>
      </c>
      <c r="T18" s="80">
        <f t="shared" si="1"/>
        <v>0.0625</v>
      </c>
      <c r="U18" s="81">
        <f t="shared" si="2"/>
        <v>77.7363184079602</v>
      </c>
    </row>
    <row r="19" spans="1:21" ht="12.75">
      <c r="A19" s="18" t="s">
        <v>160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19">
        <f t="shared" si="0"/>
        <v>0</v>
      </c>
      <c r="T19" s="80">
        <f t="shared" si="1"/>
        <v>0</v>
      </c>
      <c r="U19" s="81">
        <f t="shared" si="2"/>
        <v>0</v>
      </c>
    </row>
    <row r="20" spans="1:21" ht="12.75">
      <c r="A20" s="23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19">
        <f t="shared" si="0"/>
        <v>0</v>
      </c>
      <c r="T20" s="80">
        <f t="shared" si="1"/>
        <v>0</v>
      </c>
      <c r="U20" s="81">
        <f t="shared" si="2"/>
        <v>0</v>
      </c>
    </row>
    <row r="21" spans="1:21" ht="12.75">
      <c r="A21" s="23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9">
        <f t="shared" si="0"/>
        <v>0</v>
      </c>
      <c r="T21" s="80">
        <f t="shared" si="1"/>
        <v>0</v>
      </c>
      <c r="U21" s="81">
        <f t="shared" si="2"/>
        <v>0</v>
      </c>
    </row>
    <row r="22" spans="1:21" ht="12.75">
      <c r="A22" s="18" t="s">
        <v>161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19">
        <f t="shared" si="0"/>
        <v>0</v>
      </c>
      <c r="T22" s="80">
        <f t="shared" si="1"/>
        <v>0</v>
      </c>
      <c r="U22" s="81">
        <f t="shared" si="2"/>
        <v>0</v>
      </c>
    </row>
    <row r="23" spans="1:21" ht="12.75">
      <c r="A23" s="8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0"/>
      <c r="S23" s="19">
        <f t="shared" si="0"/>
        <v>0</v>
      </c>
      <c r="T23" s="80">
        <f t="shared" si="1"/>
        <v>0</v>
      </c>
      <c r="U23" s="81">
        <f t="shared" si="2"/>
        <v>0</v>
      </c>
    </row>
    <row r="24" spans="1:21" ht="12.75">
      <c r="A24" s="111" t="s">
        <v>166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5"/>
      <c r="Q24" s="25"/>
      <c r="R24" s="20"/>
      <c r="S24" s="19">
        <f t="shared" si="0"/>
        <v>0</v>
      </c>
      <c r="T24" s="80">
        <f t="shared" si="1"/>
        <v>0</v>
      </c>
      <c r="U24" s="81">
        <f t="shared" si="2"/>
        <v>0</v>
      </c>
    </row>
    <row r="25" spans="1:21" ht="12.75">
      <c r="A25" s="30" t="s">
        <v>175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0"/>
      <c r="S25" s="19">
        <f t="shared" si="0"/>
        <v>0</v>
      </c>
      <c r="T25" s="80">
        <f t="shared" si="1"/>
        <v>0</v>
      </c>
      <c r="U25" s="81">
        <f t="shared" si="2"/>
        <v>0</v>
      </c>
    </row>
    <row r="26" spans="1:21" ht="12.75">
      <c r="A26" s="30" t="s">
        <v>90</v>
      </c>
      <c r="B26" s="24"/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0"/>
      <c r="S26" s="19">
        <f t="shared" si="0"/>
        <v>0</v>
      </c>
      <c r="T26" s="80">
        <f t="shared" si="1"/>
        <v>0</v>
      </c>
      <c r="U26" s="81">
        <f t="shared" si="2"/>
        <v>0</v>
      </c>
    </row>
    <row r="27" spans="1:21" ht="12.75">
      <c r="A27" s="30" t="s">
        <v>180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5"/>
      <c r="M27" s="25"/>
      <c r="N27" s="25"/>
      <c r="O27" s="25"/>
      <c r="P27" s="25"/>
      <c r="Q27" s="25"/>
      <c r="R27" s="20"/>
      <c r="S27" s="19">
        <f t="shared" si="0"/>
        <v>0</v>
      </c>
      <c r="T27" s="80">
        <f t="shared" si="1"/>
        <v>0</v>
      </c>
      <c r="U27" s="81">
        <f t="shared" si="2"/>
        <v>0</v>
      </c>
    </row>
    <row r="28" spans="1:21" ht="12.75">
      <c r="A28" s="30" t="s">
        <v>78</v>
      </c>
      <c r="B28" s="24"/>
      <c r="C28" s="24"/>
      <c r="D28" s="24"/>
      <c r="E28" s="24"/>
      <c r="F28" s="24"/>
      <c r="G28" s="24"/>
      <c r="H28" s="24">
        <v>1</v>
      </c>
      <c r="I28" s="24"/>
      <c r="J28" s="24">
        <v>1</v>
      </c>
      <c r="K28" s="25"/>
      <c r="L28" s="25"/>
      <c r="M28" s="25"/>
      <c r="N28" s="25"/>
      <c r="O28" s="25"/>
      <c r="P28" s="25">
        <v>1</v>
      </c>
      <c r="Q28" s="25"/>
      <c r="R28" s="20"/>
      <c r="S28" s="19">
        <f t="shared" si="0"/>
        <v>3</v>
      </c>
      <c r="T28" s="80">
        <f t="shared" si="1"/>
        <v>0.1875</v>
      </c>
      <c r="U28" s="81">
        <f t="shared" si="2"/>
        <v>233.2089552238806</v>
      </c>
    </row>
    <row r="29" spans="1:21" ht="12.75">
      <c r="A29" s="30" t="s">
        <v>158</v>
      </c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0"/>
      <c r="S29" s="19">
        <f t="shared" si="0"/>
        <v>0</v>
      </c>
      <c r="T29" s="80">
        <f t="shared" si="1"/>
        <v>0</v>
      </c>
      <c r="U29" s="81">
        <f t="shared" si="2"/>
        <v>0</v>
      </c>
    </row>
    <row r="30" spans="1:21" ht="12.75">
      <c r="A30" s="23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6"/>
      <c r="S30" s="19">
        <f t="shared" si="0"/>
        <v>0</v>
      </c>
      <c r="T30" s="80">
        <f t="shared" si="1"/>
        <v>0</v>
      </c>
      <c r="U30" s="81">
        <f t="shared" si="2"/>
        <v>0</v>
      </c>
    </row>
    <row r="31" spans="1:21" ht="12.75">
      <c r="A31" s="23" t="s">
        <v>199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6"/>
      <c r="S31" s="19">
        <f t="shared" si="0"/>
        <v>0</v>
      </c>
      <c r="T31" s="80">
        <f t="shared" si="1"/>
        <v>0</v>
      </c>
      <c r="U31" s="81">
        <f t="shared" si="2"/>
        <v>0</v>
      </c>
    </row>
    <row r="32" spans="1:21" ht="12.75">
      <c r="A32" s="18" t="s">
        <v>95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6"/>
      <c r="S32" s="19">
        <f t="shared" si="0"/>
        <v>0</v>
      </c>
      <c r="T32" s="80">
        <f t="shared" si="1"/>
        <v>0</v>
      </c>
      <c r="U32" s="81">
        <f t="shared" si="2"/>
        <v>0</v>
      </c>
    </row>
    <row r="33" spans="1:21" ht="12.75">
      <c r="A33" s="18" t="s">
        <v>96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6"/>
      <c r="S33" s="19">
        <f t="shared" si="0"/>
        <v>0</v>
      </c>
      <c r="T33" s="80">
        <f t="shared" si="1"/>
        <v>0</v>
      </c>
      <c r="U33" s="81">
        <f t="shared" si="2"/>
        <v>0</v>
      </c>
    </row>
    <row r="34" spans="1:21" ht="12.75">
      <c r="A34" s="18" t="s">
        <v>174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19">
        <f t="shared" si="0"/>
        <v>0</v>
      </c>
      <c r="T34" s="80">
        <f t="shared" si="1"/>
        <v>0</v>
      </c>
      <c r="U34" s="81">
        <f t="shared" si="2"/>
        <v>0</v>
      </c>
    </row>
    <row r="35" spans="1:21" ht="12.75">
      <c r="A35" s="18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7"/>
      <c r="S35" s="19">
        <f t="shared" si="0"/>
        <v>0</v>
      </c>
      <c r="T35" s="80">
        <f t="shared" si="1"/>
        <v>0</v>
      </c>
      <c r="U35" s="81">
        <f t="shared" si="2"/>
        <v>0</v>
      </c>
    </row>
    <row r="36" spans="1:21" ht="12.75">
      <c r="A36" s="18" t="s">
        <v>94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7"/>
      <c r="S36" s="19">
        <f t="shared" si="0"/>
        <v>0</v>
      </c>
      <c r="T36" s="80">
        <f t="shared" si="1"/>
        <v>0</v>
      </c>
      <c r="U36" s="81">
        <f t="shared" si="2"/>
        <v>0</v>
      </c>
    </row>
    <row r="37" spans="1:21" ht="12.75">
      <c r="A37" s="18" t="s">
        <v>21</v>
      </c>
      <c r="B37" s="19">
        <v>2</v>
      </c>
      <c r="C37" s="19">
        <v>1</v>
      </c>
      <c r="D37" s="19">
        <v>1</v>
      </c>
      <c r="E37" s="19">
        <v>8</v>
      </c>
      <c r="F37" s="19"/>
      <c r="G37" s="19"/>
      <c r="H37" s="19"/>
      <c r="I37" s="19"/>
      <c r="J37" s="19">
        <v>1</v>
      </c>
      <c r="K37" s="19"/>
      <c r="L37" s="19"/>
      <c r="M37" s="19"/>
      <c r="N37" s="19"/>
      <c r="O37" s="19"/>
      <c r="P37" s="19"/>
      <c r="Q37" s="19">
        <v>1</v>
      </c>
      <c r="R37" s="27"/>
      <c r="S37" s="19">
        <f t="shared" si="0"/>
        <v>14</v>
      </c>
      <c r="T37" s="80">
        <f t="shared" si="1"/>
        <v>0.875</v>
      </c>
      <c r="U37" s="81">
        <f t="shared" si="2"/>
        <v>1088.3084577114428</v>
      </c>
    </row>
    <row r="38" spans="1:21" ht="12.75">
      <c r="A38" s="18" t="s">
        <v>97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7"/>
      <c r="S38" s="19">
        <f t="shared" si="0"/>
        <v>0</v>
      </c>
      <c r="T38" s="80">
        <f t="shared" si="1"/>
        <v>0</v>
      </c>
      <c r="U38" s="81">
        <f t="shared" si="2"/>
        <v>0</v>
      </c>
    </row>
    <row r="39" spans="1:21" ht="12.75">
      <c r="A39" s="18" t="s">
        <v>22</v>
      </c>
      <c r="B39" s="19"/>
      <c r="C39" s="19"/>
      <c r="D39" s="19"/>
      <c r="E39" s="19"/>
      <c r="F39" s="19"/>
      <c r="G39" s="19"/>
      <c r="H39" s="19"/>
      <c r="I39" s="19">
        <v>1</v>
      </c>
      <c r="J39" s="22"/>
      <c r="K39" s="19"/>
      <c r="L39" s="19"/>
      <c r="M39" s="19"/>
      <c r="N39" s="19"/>
      <c r="O39" s="19"/>
      <c r="P39" s="19"/>
      <c r="Q39" s="19"/>
      <c r="R39" s="26"/>
      <c r="S39" s="19">
        <f t="shared" si="0"/>
        <v>1</v>
      </c>
      <c r="T39" s="80">
        <f t="shared" si="1"/>
        <v>0.0625</v>
      </c>
      <c r="U39" s="81">
        <f t="shared" si="2"/>
        <v>77.7363184079602</v>
      </c>
    </row>
    <row r="40" spans="1:21" ht="12.75">
      <c r="A40" s="18" t="s">
        <v>23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19">
        <f aca="true" t="shared" si="3" ref="S40:S76">SUM(B40:Q40)</f>
        <v>0</v>
      </c>
      <c r="T40" s="80">
        <f aca="true" t="shared" si="4" ref="T40:T71">S40/16</f>
        <v>0</v>
      </c>
      <c r="U40" s="81">
        <f aca="true" t="shared" si="5" ref="U40:U71">T40/0.000804</f>
        <v>0</v>
      </c>
    </row>
    <row r="41" spans="1:21" ht="12.75">
      <c r="A41" s="18" t="s">
        <v>194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19">
        <f t="shared" si="3"/>
        <v>0</v>
      </c>
      <c r="T41" s="80">
        <f t="shared" si="4"/>
        <v>0</v>
      </c>
      <c r="U41" s="81">
        <f t="shared" si="5"/>
        <v>0</v>
      </c>
    </row>
    <row r="42" spans="1:21" ht="12.75">
      <c r="A42" s="18" t="s">
        <v>169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19">
        <f t="shared" si="3"/>
        <v>0</v>
      </c>
      <c r="T42" s="80">
        <f t="shared" si="4"/>
        <v>0</v>
      </c>
      <c r="U42" s="81">
        <f t="shared" si="5"/>
        <v>0</v>
      </c>
    </row>
    <row r="43" spans="1:21" ht="12.75">
      <c r="A43" s="18" t="s">
        <v>196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  <c r="S43" s="19">
        <f t="shared" si="3"/>
        <v>0</v>
      </c>
      <c r="T43" s="80">
        <f t="shared" si="4"/>
        <v>0</v>
      </c>
      <c r="U43" s="81">
        <f t="shared" si="5"/>
        <v>0</v>
      </c>
    </row>
    <row r="44" spans="1:21" ht="12.75">
      <c r="A44" s="18" t="s">
        <v>24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19">
        <f t="shared" si="3"/>
        <v>0</v>
      </c>
      <c r="T44" s="80">
        <f t="shared" si="4"/>
        <v>0</v>
      </c>
      <c r="U44" s="81">
        <f t="shared" si="5"/>
        <v>0</v>
      </c>
    </row>
    <row r="45" spans="1:21" ht="12.75">
      <c r="A45" s="18" t="s">
        <v>25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19">
        <f t="shared" si="3"/>
        <v>0</v>
      </c>
      <c r="T45" s="80">
        <f t="shared" si="4"/>
        <v>0</v>
      </c>
      <c r="U45" s="81">
        <f t="shared" si="5"/>
        <v>0</v>
      </c>
    </row>
    <row r="46" spans="1:21" ht="12.75">
      <c r="A46" s="23" t="s">
        <v>197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19">
        <f t="shared" si="3"/>
        <v>0</v>
      </c>
      <c r="T46" s="80">
        <f t="shared" si="4"/>
        <v>0</v>
      </c>
      <c r="U46" s="81">
        <f t="shared" si="5"/>
        <v>0</v>
      </c>
    </row>
    <row r="47" spans="1:21" ht="12.75">
      <c r="A47" s="23" t="s">
        <v>26</v>
      </c>
      <c r="B47" s="19">
        <v>1</v>
      </c>
      <c r="C47" s="19">
        <v>5</v>
      </c>
      <c r="D47" s="19">
        <v>1</v>
      </c>
      <c r="E47" s="19">
        <v>3</v>
      </c>
      <c r="F47" s="19">
        <v>2</v>
      </c>
      <c r="G47" s="19"/>
      <c r="H47" s="19"/>
      <c r="I47" s="19"/>
      <c r="J47" s="19"/>
      <c r="K47" s="19"/>
      <c r="L47" s="19">
        <v>1</v>
      </c>
      <c r="M47" s="19">
        <v>1</v>
      </c>
      <c r="N47" s="19"/>
      <c r="O47" s="19">
        <v>1</v>
      </c>
      <c r="P47" s="19"/>
      <c r="Q47" s="19">
        <v>1</v>
      </c>
      <c r="R47" s="20"/>
      <c r="S47" s="19">
        <f t="shared" si="3"/>
        <v>16</v>
      </c>
      <c r="T47" s="80">
        <f t="shared" si="4"/>
        <v>1</v>
      </c>
      <c r="U47" s="81">
        <f t="shared" si="5"/>
        <v>1243.7810945273632</v>
      </c>
    </row>
    <row r="48" spans="1:21" ht="12.75">
      <c r="A48" s="18" t="s">
        <v>171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19">
        <f t="shared" si="3"/>
        <v>0</v>
      </c>
      <c r="T48" s="80">
        <f t="shared" si="4"/>
        <v>0</v>
      </c>
      <c r="U48" s="81">
        <f t="shared" si="5"/>
        <v>0</v>
      </c>
    </row>
    <row r="49" spans="1:21" ht="12.75">
      <c r="A49" s="18" t="s">
        <v>195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  <c r="S49" s="19">
        <f t="shared" si="3"/>
        <v>0</v>
      </c>
      <c r="T49" s="80">
        <f t="shared" si="4"/>
        <v>0</v>
      </c>
      <c r="U49" s="81">
        <f t="shared" si="5"/>
        <v>0</v>
      </c>
    </row>
    <row r="50" spans="1:21" ht="12.75">
      <c r="A50" s="18" t="s">
        <v>92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19">
        <f t="shared" si="3"/>
        <v>0</v>
      </c>
      <c r="T50" s="80">
        <f t="shared" si="4"/>
        <v>0</v>
      </c>
      <c r="U50" s="81">
        <f t="shared" si="5"/>
        <v>0</v>
      </c>
    </row>
    <row r="51" spans="1:21" ht="12.75">
      <c r="A51" s="18" t="s">
        <v>69</v>
      </c>
      <c r="B51" s="19"/>
      <c r="C51" s="19">
        <v>2</v>
      </c>
      <c r="D51" s="19"/>
      <c r="E51" s="19">
        <v>1</v>
      </c>
      <c r="F51" s="19"/>
      <c r="G51" s="19"/>
      <c r="H51" s="19"/>
      <c r="I51" s="19"/>
      <c r="J51" s="19"/>
      <c r="K51" s="19"/>
      <c r="L51" s="19"/>
      <c r="M51" s="19"/>
      <c r="N51" s="19"/>
      <c r="O51" s="19">
        <v>1</v>
      </c>
      <c r="P51" s="19">
        <v>3</v>
      </c>
      <c r="Q51" s="19"/>
      <c r="R51" s="20"/>
      <c r="S51" s="19">
        <f t="shared" si="3"/>
        <v>7</v>
      </c>
      <c r="T51" s="80">
        <f t="shared" si="4"/>
        <v>0.4375</v>
      </c>
      <c r="U51" s="81">
        <f t="shared" si="5"/>
        <v>544.1542288557214</v>
      </c>
    </row>
    <row r="52" spans="1:21" ht="12.75">
      <c r="A52" s="18" t="s">
        <v>27</v>
      </c>
      <c r="B52" s="2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  <c r="S52" s="19">
        <f t="shared" si="3"/>
        <v>0</v>
      </c>
      <c r="T52" s="80">
        <f t="shared" si="4"/>
        <v>0</v>
      </c>
      <c r="U52" s="81">
        <f t="shared" si="5"/>
        <v>0</v>
      </c>
    </row>
    <row r="53" spans="1:21" ht="12.75">
      <c r="A53" s="18" t="s">
        <v>28</v>
      </c>
      <c r="B53" s="19">
        <v>6</v>
      </c>
      <c r="C53" s="19">
        <v>5</v>
      </c>
      <c r="D53" s="19">
        <v>1</v>
      </c>
      <c r="E53" s="19">
        <v>11</v>
      </c>
      <c r="F53" s="19">
        <v>7</v>
      </c>
      <c r="G53" s="19"/>
      <c r="H53" s="19">
        <v>6</v>
      </c>
      <c r="I53" s="19">
        <v>2</v>
      </c>
      <c r="J53" s="19"/>
      <c r="K53" s="19">
        <v>2</v>
      </c>
      <c r="L53" s="19">
        <v>5</v>
      </c>
      <c r="M53" s="19">
        <v>2</v>
      </c>
      <c r="N53" s="19">
        <v>1</v>
      </c>
      <c r="O53" s="19">
        <v>1</v>
      </c>
      <c r="P53" s="19">
        <v>4</v>
      </c>
      <c r="Q53" s="19">
        <v>2</v>
      </c>
      <c r="R53" s="20"/>
      <c r="S53" s="19">
        <f t="shared" si="3"/>
        <v>55</v>
      </c>
      <c r="T53" s="80">
        <f t="shared" si="4"/>
        <v>3.4375</v>
      </c>
      <c r="U53" s="81">
        <f t="shared" si="5"/>
        <v>4275.497512437811</v>
      </c>
    </row>
    <row r="54" spans="1:21" ht="12.75">
      <c r="A54" s="18" t="s">
        <v>77</v>
      </c>
      <c r="B54" s="19"/>
      <c r="C54" s="19"/>
      <c r="D54" s="19"/>
      <c r="E54" s="19"/>
      <c r="F54" s="19"/>
      <c r="G54" s="19">
        <v>3</v>
      </c>
      <c r="H54" s="19">
        <v>3</v>
      </c>
      <c r="I54" s="19">
        <v>1</v>
      </c>
      <c r="J54" s="19">
        <v>4</v>
      </c>
      <c r="K54" s="19">
        <v>6</v>
      </c>
      <c r="L54" s="19"/>
      <c r="M54" s="19">
        <v>1</v>
      </c>
      <c r="N54" s="19"/>
      <c r="O54" s="19">
        <v>1</v>
      </c>
      <c r="P54" s="19">
        <v>1</v>
      </c>
      <c r="Q54" s="19">
        <v>1</v>
      </c>
      <c r="R54" s="20"/>
      <c r="S54" s="19">
        <f t="shared" si="3"/>
        <v>21</v>
      </c>
      <c r="T54" s="80">
        <f t="shared" si="4"/>
        <v>1.3125</v>
      </c>
      <c r="U54" s="81">
        <f t="shared" si="5"/>
        <v>1632.4626865671642</v>
      </c>
    </row>
    <row r="55" spans="1:21" ht="12.75">
      <c r="A55" s="18" t="s">
        <v>29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19">
        <f t="shared" si="3"/>
        <v>0</v>
      </c>
      <c r="T55" s="80">
        <f t="shared" si="4"/>
        <v>0</v>
      </c>
      <c r="U55" s="81">
        <f t="shared" si="5"/>
        <v>0</v>
      </c>
    </row>
    <row r="56" spans="1:21" ht="12.75">
      <c r="A56" s="18" t="s">
        <v>162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  <c r="S56" s="19">
        <f t="shared" si="3"/>
        <v>0</v>
      </c>
      <c r="T56" s="80">
        <f t="shared" si="4"/>
        <v>0</v>
      </c>
      <c r="U56" s="81">
        <f t="shared" si="5"/>
        <v>0</v>
      </c>
    </row>
    <row r="57" spans="1:21" ht="12.75">
      <c r="A57" s="18" t="s">
        <v>30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19">
        <f t="shared" si="3"/>
        <v>0</v>
      </c>
      <c r="T57" s="80">
        <f t="shared" si="4"/>
        <v>0</v>
      </c>
      <c r="U57" s="81">
        <f t="shared" si="5"/>
        <v>0</v>
      </c>
    </row>
    <row r="58" spans="1:21" ht="12.75">
      <c r="A58" s="18" t="s">
        <v>31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  <c r="S58" s="19">
        <f t="shared" si="3"/>
        <v>0</v>
      </c>
      <c r="T58" s="80">
        <f t="shared" si="4"/>
        <v>0</v>
      </c>
      <c r="U58" s="81">
        <f t="shared" si="5"/>
        <v>0</v>
      </c>
    </row>
    <row r="59" spans="1:21" ht="12.75">
      <c r="A59" s="18" t="s">
        <v>32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  <c r="S59" s="19">
        <f t="shared" si="3"/>
        <v>0</v>
      </c>
      <c r="T59" s="80">
        <f t="shared" si="4"/>
        <v>0</v>
      </c>
      <c r="U59" s="81">
        <f t="shared" si="5"/>
        <v>0</v>
      </c>
    </row>
    <row r="60" spans="1:21" ht="12.75">
      <c r="A60" s="18" t="s">
        <v>88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v>2</v>
      </c>
      <c r="Q60" s="19"/>
      <c r="R60" s="20"/>
      <c r="S60" s="19">
        <f t="shared" si="3"/>
        <v>2</v>
      </c>
      <c r="T60" s="80">
        <f t="shared" si="4"/>
        <v>0.125</v>
      </c>
      <c r="U60" s="81">
        <f t="shared" si="5"/>
        <v>155.4726368159204</v>
      </c>
    </row>
    <row r="61" spans="1:21" ht="12.75">
      <c r="A61" s="23" t="s">
        <v>72</v>
      </c>
      <c r="B61" s="19"/>
      <c r="C61" s="19"/>
      <c r="D61" s="19"/>
      <c r="E61" s="19">
        <v>1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19">
        <f t="shared" si="3"/>
        <v>1</v>
      </c>
      <c r="T61" s="80">
        <f t="shared" si="4"/>
        <v>0.0625</v>
      </c>
      <c r="U61" s="81">
        <f t="shared" si="5"/>
        <v>77.7363184079602</v>
      </c>
    </row>
    <row r="62" spans="1:21" ht="12.75">
      <c r="A62" s="18" t="s">
        <v>176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19">
        <f t="shared" si="3"/>
        <v>0</v>
      </c>
      <c r="T62" s="80">
        <f t="shared" si="4"/>
        <v>0</v>
      </c>
      <c r="U62" s="81">
        <f t="shared" si="5"/>
        <v>0</v>
      </c>
    </row>
    <row r="63" spans="1:21" ht="12.75">
      <c r="A63" s="23" t="s">
        <v>198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  <c r="S63" s="19">
        <f t="shared" si="3"/>
        <v>0</v>
      </c>
      <c r="T63" s="80">
        <f t="shared" si="4"/>
        <v>0</v>
      </c>
      <c r="U63" s="81">
        <f t="shared" si="5"/>
        <v>0</v>
      </c>
    </row>
    <row r="64" spans="1:21" ht="12.75">
      <c r="A64" s="8" t="s">
        <v>35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  <c r="S64" s="19">
        <f t="shared" si="3"/>
        <v>0</v>
      </c>
      <c r="T64" s="80">
        <f t="shared" si="4"/>
        <v>0</v>
      </c>
      <c r="U64" s="81">
        <f t="shared" si="5"/>
        <v>0</v>
      </c>
    </row>
    <row r="65" spans="1:21" ht="12.75">
      <c r="A65" s="1" t="s">
        <v>33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0"/>
      <c r="S65" s="19">
        <f t="shared" si="3"/>
        <v>0</v>
      </c>
      <c r="T65" s="80">
        <f t="shared" si="4"/>
        <v>0</v>
      </c>
      <c r="U65" s="81">
        <f t="shared" si="5"/>
        <v>0</v>
      </c>
    </row>
    <row r="66" spans="1:21" ht="12.75">
      <c r="A66" s="18" t="s">
        <v>192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  <c r="S66" s="19">
        <f t="shared" si="3"/>
        <v>0</v>
      </c>
      <c r="T66" s="80">
        <f t="shared" si="4"/>
        <v>0</v>
      </c>
      <c r="U66" s="81">
        <f t="shared" si="5"/>
        <v>0</v>
      </c>
    </row>
    <row r="67" spans="1:21" ht="12.75">
      <c r="A67" s="18" t="s">
        <v>34</v>
      </c>
      <c r="B67" s="19">
        <v>8</v>
      </c>
      <c r="C67" s="19">
        <v>3</v>
      </c>
      <c r="D67" s="19">
        <v>3</v>
      </c>
      <c r="E67" s="19">
        <v>9</v>
      </c>
      <c r="F67" s="19">
        <v>4</v>
      </c>
      <c r="G67" s="19">
        <v>8</v>
      </c>
      <c r="H67" s="19">
        <v>3</v>
      </c>
      <c r="I67" s="19">
        <v>2</v>
      </c>
      <c r="J67" s="19">
        <v>2</v>
      </c>
      <c r="K67" s="19">
        <v>2</v>
      </c>
      <c r="L67" s="19">
        <v>1</v>
      </c>
      <c r="M67" s="19">
        <v>4</v>
      </c>
      <c r="N67" s="19">
        <v>1</v>
      </c>
      <c r="O67" s="19">
        <v>2</v>
      </c>
      <c r="P67" s="19">
        <v>3</v>
      </c>
      <c r="Q67" s="19">
        <v>4</v>
      </c>
      <c r="R67" s="20"/>
      <c r="S67" s="19">
        <f t="shared" si="3"/>
        <v>59</v>
      </c>
      <c r="T67" s="80">
        <f t="shared" si="4"/>
        <v>3.6875</v>
      </c>
      <c r="U67" s="81">
        <f t="shared" si="5"/>
        <v>4586.442786069651</v>
      </c>
    </row>
    <row r="68" spans="1:21" ht="12.75">
      <c r="A68" t="s">
        <v>36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4"/>
      <c r="M68" s="19"/>
      <c r="N68" s="19"/>
      <c r="O68" s="19"/>
      <c r="P68" s="19"/>
      <c r="Q68" s="19"/>
      <c r="R68" s="20"/>
      <c r="S68" s="19">
        <f t="shared" si="3"/>
        <v>0</v>
      </c>
      <c r="T68" s="80">
        <f t="shared" si="4"/>
        <v>0</v>
      </c>
      <c r="U68" s="81">
        <f t="shared" si="5"/>
        <v>0</v>
      </c>
    </row>
    <row r="69" spans="1:21" ht="12.75">
      <c r="A69" s="30" t="s">
        <v>57</v>
      </c>
      <c r="B69" s="24">
        <v>10</v>
      </c>
      <c r="C69" s="24">
        <v>3</v>
      </c>
      <c r="D69" s="24">
        <v>5</v>
      </c>
      <c r="E69" s="24">
        <v>3</v>
      </c>
      <c r="F69" s="24">
        <v>16</v>
      </c>
      <c r="G69" s="24">
        <v>10</v>
      </c>
      <c r="H69" s="24">
        <v>7</v>
      </c>
      <c r="I69" s="24">
        <v>11</v>
      </c>
      <c r="J69" s="24">
        <v>7</v>
      </c>
      <c r="K69" s="24">
        <v>5</v>
      </c>
      <c r="L69" s="24">
        <v>3</v>
      </c>
      <c r="M69" s="24">
        <v>8</v>
      </c>
      <c r="N69" s="24">
        <v>4</v>
      </c>
      <c r="O69" s="25">
        <v>7</v>
      </c>
      <c r="P69" s="25">
        <v>4</v>
      </c>
      <c r="Q69" s="25">
        <v>4</v>
      </c>
      <c r="R69" s="20"/>
      <c r="S69" s="19">
        <f t="shared" si="3"/>
        <v>107</v>
      </c>
      <c r="T69" s="80">
        <f t="shared" si="4"/>
        <v>6.6875</v>
      </c>
      <c r="U69" s="81">
        <f t="shared" si="5"/>
        <v>8317.786069651742</v>
      </c>
    </row>
    <row r="70" spans="1:21" ht="12.75">
      <c r="A70" s="30" t="s">
        <v>37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5"/>
      <c r="P70" s="25"/>
      <c r="Q70" s="25"/>
      <c r="R70" s="20"/>
      <c r="S70" s="19">
        <f t="shared" si="3"/>
        <v>0</v>
      </c>
      <c r="T70" s="80">
        <f t="shared" si="4"/>
        <v>0</v>
      </c>
      <c r="U70" s="81">
        <f t="shared" si="5"/>
        <v>0</v>
      </c>
    </row>
    <row r="71" spans="1:21" ht="12.75">
      <c r="A71" s="30" t="s">
        <v>58</v>
      </c>
      <c r="B71" s="24">
        <v>1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/>
      <c r="P71" s="25"/>
      <c r="Q71" s="25"/>
      <c r="R71" s="20"/>
      <c r="S71" s="19">
        <f t="shared" si="3"/>
        <v>1</v>
      </c>
      <c r="T71" s="80">
        <f t="shared" si="4"/>
        <v>0.0625</v>
      </c>
      <c r="U71" s="81">
        <f t="shared" si="5"/>
        <v>77.7363184079602</v>
      </c>
    </row>
    <row r="72" spans="1:21" ht="12.75">
      <c r="A72" s="30" t="s">
        <v>177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25"/>
      <c r="Q72" s="25"/>
      <c r="R72" s="20"/>
      <c r="S72" s="19">
        <f t="shared" si="3"/>
        <v>0</v>
      </c>
      <c r="T72" s="80">
        <f aca="true" t="shared" si="6" ref="T72:T77">S72/16</f>
        <v>0</v>
      </c>
      <c r="U72" s="81">
        <f aca="true" t="shared" si="7" ref="U72:U77">T72/0.000804</f>
        <v>0</v>
      </c>
    </row>
    <row r="73" spans="1:21" ht="12.75">
      <c r="A73" s="18" t="s">
        <v>38</v>
      </c>
      <c r="B73" s="31">
        <v>3</v>
      </c>
      <c r="C73" s="25">
        <v>22</v>
      </c>
      <c r="D73" s="31"/>
      <c r="E73" s="25">
        <v>35</v>
      </c>
      <c r="F73" s="25">
        <v>7</v>
      </c>
      <c r="G73" s="25">
        <v>2</v>
      </c>
      <c r="H73" s="25">
        <v>2</v>
      </c>
      <c r="I73" s="25">
        <v>1</v>
      </c>
      <c r="J73" s="25">
        <v>7</v>
      </c>
      <c r="K73" s="25">
        <v>3</v>
      </c>
      <c r="L73" s="25">
        <v>3</v>
      </c>
      <c r="M73" s="25">
        <v>7</v>
      </c>
      <c r="N73" s="25"/>
      <c r="O73" s="25">
        <v>1</v>
      </c>
      <c r="P73" s="25">
        <v>1</v>
      </c>
      <c r="Q73" s="25">
        <v>11</v>
      </c>
      <c r="R73" s="20"/>
      <c r="S73" s="19">
        <f t="shared" si="3"/>
        <v>105</v>
      </c>
      <c r="T73" s="80">
        <f t="shared" si="6"/>
        <v>6.5625</v>
      </c>
      <c r="U73" s="81">
        <f t="shared" si="7"/>
        <v>8162.313432835821</v>
      </c>
    </row>
    <row r="74" spans="1:21" ht="12.75">
      <c r="A74" s="18" t="s">
        <v>74</v>
      </c>
      <c r="B74" s="31"/>
      <c r="C74" s="25"/>
      <c r="D74" s="31"/>
      <c r="E74" s="25">
        <v>1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0"/>
      <c r="S74" s="19">
        <f t="shared" si="3"/>
        <v>1</v>
      </c>
      <c r="T74" s="80">
        <f t="shared" si="6"/>
        <v>0.0625</v>
      </c>
      <c r="U74" s="81">
        <f t="shared" si="7"/>
        <v>77.7363184079602</v>
      </c>
    </row>
    <row r="75" spans="1:21" ht="12.75">
      <c r="A75" s="18" t="s">
        <v>39</v>
      </c>
      <c r="B75" s="31"/>
      <c r="C75" s="25"/>
      <c r="D75" s="3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0"/>
      <c r="S75" s="19">
        <f t="shared" si="3"/>
        <v>0</v>
      </c>
      <c r="T75" s="80">
        <f t="shared" si="6"/>
        <v>0</v>
      </c>
      <c r="U75" s="81">
        <f t="shared" si="7"/>
        <v>0</v>
      </c>
    </row>
    <row r="76" spans="1:21" ht="12.75">
      <c r="A76" s="32" t="s">
        <v>40</v>
      </c>
      <c r="B76" s="19"/>
      <c r="C76" s="19"/>
      <c r="D76" s="19"/>
      <c r="E76" s="19"/>
      <c r="F76" s="19"/>
      <c r="G76" s="3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0"/>
      <c r="S76" s="19">
        <f t="shared" si="3"/>
        <v>0</v>
      </c>
      <c r="T76" s="80">
        <f t="shared" si="6"/>
        <v>0</v>
      </c>
      <c r="U76" s="81">
        <f t="shared" si="7"/>
        <v>0</v>
      </c>
    </row>
    <row r="77" spans="1:21" ht="12.75">
      <c r="A77" s="57"/>
      <c r="B77" s="20"/>
      <c r="C77" s="20"/>
      <c r="D77" s="20"/>
      <c r="E77" s="20"/>
      <c r="F77" s="20"/>
      <c r="H77" s="56"/>
      <c r="I77" s="56"/>
      <c r="J77" s="56"/>
      <c r="K77" s="56"/>
      <c r="L77" s="56"/>
      <c r="M77" s="56"/>
      <c r="N77" s="56"/>
      <c r="O77" s="56"/>
      <c r="P77" s="56"/>
      <c r="Q77" s="58"/>
      <c r="R77" s="20"/>
      <c r="S77" s="20"/>
      <c r="T77" s="83"/>
      <c r="U77" s="82"/>
    </row>
    <row r="78" spans="1:21" ht="12.75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52"/>
      <c r="U78" s="53"/>
    </row>
    <row r="79" spans="1:21" ht="12.75">
      <c r="A79" s="35" t="s">
        <v>54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7"/>
      <c r="U79" s="38"/>
    </row>
    <row r="80" spans="1:21" ht="12.75">
      <c r="A80" t="s">
        <v>168</v>
      </c>
      <c r="B80" s="87"/>
      <c r="C80" s="87"/>
      <c r="D80" s="87"/>
      <c r="E80" s="87"/>
      <c r="F80" s="87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20"/>
      <c r="S80" s="89">
        <f>SUM(B80:Q80)</f>
        <v>0</v>
      </c>
      <c r="T80" s="90">
        <f aca="true" t="shared" si="8" ref="T80:T101">S80/16</f>
        <v>0</v>
      </c>
      <c r="U80" s="91">
        <f aca="true" t="shared" si="9" ref="U80:U101">T80/0.000804</f>
        <v>0</v>
      </c>
    </row>
    <row r="81" spans="1:21" ht="12.75">
      <c r="A81" t="s">
        <v>98</v>
      </c>
      <c r="B81" s="87"/>
      <c r="C81" s="87"/>
      <c r="D81" s="87"/>
      <c r="E81" s="87"/>
      <c r="F81" s="87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20"/>
      <c r="S81" s="89">
        <f aca="true" t="shared" si="10" ref="S81:S99">SUM(B81:Q81)</f>
        <v>0</v>
      </c>
      <c r="T81" s="90">
        <f t="shared" si="8"/>
        <v>0</v>
      </c>
      <c r="U81" s="91">
        <f t="shared" si="9"/>
        <v>0</v>
      </c>
    </row>
    <row r="82" spans="1:21" ht="12.75">
      <c r="A82" t="s">
        <v>41</v>
      </c>
      <c r="B82" s="24">
        <v>2</v>
      </c>
      <c r="C82" s="24">
        <v>12</v>
      </c>
      <c r="D82" s="24">
        <v>1</v>
      </c>
      <c r="E82" s="24">
        <v>64</v>
      </c>
      <c r="F82" s="24">
        <v>10</v>
      </c>
      <c r="G82" s="25">
        <v>1</v>
      </c>
      <c r="H82" s="25">
        <v>23</v>
      </c>
      <c r="I82" s="25">
        <v>2</v>
      </c>
      <c r="J82" s="25">
        <v>11</v>
      </c>
      <c r="K82" s="25">
        <v>5</v>
      </c>
      <c r="L82" s="25">
        <v>4</v>
      </c>
      <c r="M82" s="25">
        <v>2</v>
      </c>
      <c r="N82" s="25">
        <v>3</v>
      </c>
      <c r="O82" s="25">
        <v>1</v>
      </c>
      <c r="P82" s="25">
        <v>50</v>
      </c>
      <c r="Q82" s="25">
        <v>3</v>
      </c>
      <c r="R82" s="20"/>
      <c r="S82" s="19">
        <f t="shared" si="10"/>
        <v>194</v>
      </c>
      <c r="T82" s="80">
        <f t="shared" si="8"/>
        <v>12.125</v>
      </c>
      <c r="U82" s="81">
        <f t="shared" si="9"/>
        <v>15080.845771144279</v>
      </c>
    </row>
    <row r="83" spans="1:21" ht="12.75">
      <c r="A83" t="s">
        <v>153</v>
      </c>
      <c r="B83" s="24"/>
      <c r="C83" s="24"/>
      <c r="D83" s="24"/>
      <c r="E83" s="24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0"/>
      <c r="S83" s="19">
        <f t="shared" si="10"/>
        <v>0</v>
      </c>
      <c r="T83" s="80">
        <f t="shared" si="8"/>
        <v>0</v>
      </c>
      <c r="U83" s="81">
        <f t="shared" si="9"/>
        <v>0</v>
      </c>
    </row>
    <row r="84" spans="1:21" ht="12.75">
      <c r="A84" s="48" t="s">
        <v>60</v>
      </c>
      <c r="B84" s="24">
        <v>1</v>
      </c>
      <c r="C84" s="24"/>
      <c r="D84" s="24">
        <v>2</v>
      </c>
      <c r="E84" s="24">
        <v>1</v>
      </c>
      <c r="F84" s="24">
        <v>1</v>
      </c>
      <c r="G84" s="25"/>
      <c r="H84" s="25"/>
      <c r="I84" s="25">
        <v>2</v>
      </c>
      <c r="J84" s="25"/>
      <c r="K84" s="25">
        <v>1</v>
      </c>
      <c r="L84" s="25"/>
      <c r="M84" s="25">
        <v>1</v>
      </c>
      <c r="N84" s="25"/>
      <c r="O84" s="25"/>
      <c r="P84" s="25">
        <v>1</v>
      </c>
      <c r="Q84" s="25"/>
      <c r="R84" s="20"/>
      <c r="S84" s="19">
        <f t="shared" si="10"/>
        <v>10</v>
      </c>
      <c r="T84" s="80">
        <f t="shared" si="8"/>
        <v>0.625</v>
      </c>
      <c r="U84" s="81">
        <f t="shared" si="9"/>
        <v>777.363184079602</v>
      </c>
    </row>
    <row r="85" spans="1:21" ht="12.75">
      <c r="A85" t="s">
        <v>42</v>
      </c>
      <c r="B85" s="24"/>
      <c r="C85" s="24"/>
      <c r="D85" s="24"/>
      <c r="E85" s="24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0"/>
      <c r="S85" s="19">
        <f t="shared" si="10"/>
        <v>0</v>
      </c>
      <c r="T85" s="80">
        <f t="shared" si="8"/>
        <v>0</v>
      </c>
      <c r="U85" s="81">
        <f t="shared" si="9"/>
        <v>0</v>
      </c>
    </row>
    <row r="86" spans="1:21" ht="12.75">
      <c r="A86" t="s">
        <v>59</v>
      </c>
      <c r="B86" s="24">
        <v>2</v>
      </c>
      <c r="C86" s="24">
        <v>4</v>
      </c>
      <c r="D86" s="24">
        <v>5</v>
      </c>
      <c r="E86" s="24">
        <v>9</v>
      </c>
      <c r="F86" s="24">
        <v>8</v>
      </c>
      <c r="G86" s="25"/>
      <c r="H86" s="25">
        <v>9</v>
      </c>
      <c r="I86" s="25">
        <v>6</v>
      </c>
      <c r="J86" s="25">
        <v>13</v>
      </c>
      <c r="K86" s="25">
        <v>3</v>
      </c>
      <c r="L86" s="25">
        <v>7</v>
      </c>
      <c r="M86" s="25">
        <v>1</v>
      </c>
      <c r="N86" s="25">
        <v>3</v>
      </c>
      <c r="O86" s="25"/>
      <c r="P86" s="25">
        <v>5</v>
      </c>
      <c r="Q86" s="25">
        <v>4</v>
      </c>
      <c r="R86" s="20"/>
      <c r="S86" s="19">
        <f t="shared" si="10"/>
        <v>79</v>
      </c>
      <c r="T86" s="80">
        <f t="shared" si="8"/>
        <v>4.9375</v>
      </c>
      <c r="U86" s="81">
        <f t="shared" si="9"/>
        <v>6141.169154228855</v>
      </c>
    </row>
    <row r="87" spans="1:21" ht="12.75">
      <c r="A87" t="s">
        <v>71</v>
      </c>
      <c r="B87" s="24"/>
      <c r="C87" s="24">
        <v>1</v>
      </c>
      <c r="D87" s="24">
        <v>1</v>
      </c>
      <c r="E87" s="24">
        <v>1</v>
      </c>
      <c r="F87" s="24"/>
      <c r="G87" s="25">
        <v>1</v>
      </c>
      <c r="H87" s="25"/>
      <c r="I87" s="25"/>
      <c r="J87" s="25">
        <v>2</v>
      </c>
      <c r="K87" s="25"/>
      <c r="L87" s="25"/>
      <c r="M87" s="25">
        <v>1</v>
      </c>
      <c r="N87" s="25"/>
      <c r="O87" s="25">
        <v>1</v>
      </c>
      <c r="P87" s="25"/>
      <c r="Q87" s="25"/>
      <c r="R87" s="20"/>
      <c r="S87" s="19">
        <f t="shared" si="10"/>
        <v>8</v>
      </c>
      <c r="T87" s="80">
        <f t="shared" si="8"/>
        <v>0.5</v>
      </c>
      <c r="U87" s="81">
        <f t="shared" si="9"/>
        <v>621.8905472636816</v>
      </c>
    </row>
    <row r="88" spans="1:21" ht="12.75">
      <c r="A88" s="39" t="s">
        <v>43</v>
      </c>
      <c r="B88" s="25">
        <v>1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0"/>
      <c r="S88" s="19">
        <f t="shared" si="10"/>
        <v>1</v>
      </c>
      <c r="T88" s="80">
        <f t="shared" si="8"/>
        <v>0.0625</v>
      </c>
      <c r="U88" s="81">
        <f t="shared" si="9"/>
        <v>77.7363184079602</v>
      </c>
    </row>
    <row r="89" spans="1:21" ht="12.75">
      <c r="A89" s="39" t="s">
        <v>70</v>
      </c>
      <c r="B89" s="25"/>
      <c r="C89" s="25">
        <v>3</v>
      </c>
      <c r="D89" s="25">
        <v>2</v>
      </c>
      <c r="E89" s="25"/>
      <c r="F89" s="25">
        <v>1</v>
      </c>
      <c r="G89" s="25">
        <v>1</v>
      </c>
      <c r="H89" s="25">
        <v>1</v>
      </c>
      <c r="I89" s="25"/>
      <c r="J89" s="25">
        <v>2</v>
      </c>
      <c r="K89" s="25"/>
      <c r="L89" s="25"/>
      <c r="M89" s="25">
        <v>1</v>
      </c>
      <c r="N89" s="25"/>
      <c r="O89" s="25"/>
      <c r="P89" s="25">
        <v>1</v>
      </c>
      <c r="Q89" s="25"/>
      <c r="R89" s="20"/>
      <c r="S89" s="19">
        <f t="shared" si="10"/>
        <v>12</v>
      </c>
      <c r="T89" s="80">
        <f t="shared" si="8"/>
        <v>0.75</v>
      </c>
      <c r="U89" s="81">
        <f t="shared" si="9"/>
        <v>932.8358208955224</v>
      </c>
    </row>
    <row r="90" spans="1:21" ht="12.75">
      <c r="A90" s="39" t="s">
        <v>85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>
        <v>1</v>
      </c>
      <c r="N90" s="25">
        <v>1</v>
      </c>
      <c r="O90" s="25"/>
      <c r="P90" s="25"/>
      <c r="Q90" s="25"/>
      <c r="R90" s="20"/>
      <c r="S90" s="19">
        <f t="shared" si="10"/>
        <v>2</v>
      </c>
      <c r="T90" s="80">
        <f t="shared" si="8"/>
        <v>0.125</v>
      </c>
      <c r="U90" s="81">
        <f t="shared" si="9"/>
        <v>155.4726368159204</v>
      </c>
    </row>
    <row r="91" spans="1:21" ht="12.75">
      <c r="A91" s="39" t="s">
        <v>44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0"/>
      <c r="S91" s="19">
        <f t="shared" si="10"/>
        <v>0</v>
      </c>
      <c r="T91" s="80">
        <f t="shared" si="8"/>
        <v>0</v>
      </c>
      <c r="U91" s="81">
        <f t="shared" si="9"/>
        <v>0</v>
      </c>
    </row>
    <row r="92" spans="1:21" ht="12.75">
      <c r="A92" s="39" t="s">
        <v>163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0"/>
      <c r="S92" s="19">
        <f>SUM(B92:Q92)</f>
        <v>0</v>
      </c>
      <c r="T92" s="80">
        <f t="shared" si="8"/>
        <v>0</v>
      </c>
      <c r="U92" s="81">
        <f t="shared" si="9"/>
        <v>0</v>
      </c>
    </row>
    <row r="93" spans="1:21" ht="12.75">
      <c r="A93" s="39" t="s">
        <v>45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0"/>
      <c r="S93" s="19">
        <f t="shared" si="10"/>
        <v>0</v>
      </c>
      <c r="T93" s="80">
        <f t="shared" si="8"/>
        <v>0</v>
      </c>
      <c r="U93" s="81">
        <f t="shared" si="9"/>
        <v>0</v>
      </c>
    </row>
    <row r="94" spans="1:21" ht="12.75">
      <c r="A94" s="39" t="s">
        <v>46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0"/>
      <c r="S94" s="19">
        <f t="shared" si="10"/>
        <v>0</v>
      </c>
      <c r="T94" s="80">
        <f t="shared" si="8"/>
        <v>0</v>
      </c>
      <c r="U94" s="81">
        <f t="shared" si="9"/>
        <v>0</v>
      </c>
    </row>
    <row r="95" spans="1:21" ht="12.75">
      <c r="A95" s="39" t="s">
        <v>86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>
        <v>1</v>
      </c>
      <c r="O95" s="25"/>
      <c r="P95" s="25"/>
      <c r="Q95" s="25"/>
      <c r="R95" s="20"/>
      <c r="S95" s="19">
        <f t="shared" si="10"/>
        <v>1</v>
      </c>
      <c r="T95" s="80">
        <f t="shared" si="8"/>
        <v>0.0625</v>
      </c>
      <c r="U95" s="81">
        <f t="shared" si="9"/>
        <v>77.7363184079602</v>
      </c>
    </row>
    <row r="96" spans="1:21" ht="12.75">
      <c r="A96" s="39" t="s">
        <v>47</v>
      </c>
      <c r="B96" s="25"/>
      <c r="C96" s="25">
        <v>2</v>
      </c>
      <c r="D96" s="25"/>
      <c r="E96" s="25"/>
      <c r="F96" s="25"/>
      <c r="G96" s="25"/>
      <c r="H96" s="25"/>
      <c r="I96" s="25"/>
      <c r="J96" s="25">
        <v>3</v>
      </c>
      <c r="K96" s="25">
        <v>1</v>
      </c>
      <c r="L96" s="25">
        <v>1</v>
      </c>
      <c r="M96" s="25"/>
      <c r="N96" s="25"/>
      <c r="O96" s="25"/>
      <c r="P96" s="25"/>
      <c r="Q96" s="25">
        <v>1</v>
      </c>
      <c r="R96" s="27"/>
      <c r="S96" s="19">
        <f t="shared" si="10"/>
        <v>8</v>
      </c>
      <c r="T96" s="80">
        <f t="shared" si="8"/>
        <v>0.5</v>
      </c>
      <c r="U96" s="81">
        <f t="shared" si="9"/>
        <v>621.8905472636816</v>
      </c>
    </row>
    <row r="97" spans="1:21" ht="12.75">
      <c r="A97" s="54" t="s">
        <v>193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7"/>
      <c r="S97" s="19">
        <f>SUM(B97:Q97)</f>
        <v>0</v>
      </c>
      <c r="T97" s="80">
        <f t="shared" si="8"/>
        <v>0</v>
      </c>
      <c r="U97" s="81">
        <f t="shared" si="9"/>
        <v>0</v>
      </c>
    </row>
    <row r="98" spans="1:21" ht="12.75">
      <c r="A98" s="54" t="s">
        <v>172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7"/>
      <c r="S98" s="19">
        <f>SUM(B98:Q98)</f>
        <v>0</v>
      </c>
      <c r="T98" s="80">
        <f t="shared" si="8"/>
        <v>0</v>
      </c>
      <c r="U98" s="81">
        <f t="shared" si="9"/>
        <v>0</v>
      </c>
    </row>
    <row r="99" spans="1:21" ht="12.75">
      <c r="A99" s="54" t="s">
        <v>75</v>
      </c>
      <c r="B99" s="25"/>
      <c r="C99" s="25"/>
      <c r="D99" s="25"/>
      <c r="E99" s="25">
        <v>1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7"/>
      <c r="S99" s="19">
        <f t="shared" si="10"/>
        <v>1</v>
      </c>
      <c r="T99" s="80">
        <f t="shared" si="8"/>
        <v>0.0625</v>
      </c>
      <c r="U99" s="81">
        <f t="shared" si="9"/>
        <v>77.7363184079602</v>
      </c>
    </row>
    <row r="100" spans="1:21" ht="12.75">
      <c r="A100" s="54" t="s">
        <v>173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7"/>
      <c r="S100" s="19">
        <f>SUM(B100:Q100)</f>
        <v>0</v>
      </c>
      <c r="T100" s="80">
        <f t="shared" si="8"/>
        <v>0</v>
      </c>
      <c r="U100" s="81">
        <f t="shared" si="9"/>
        <v>0</v>
      </c>
    </row>
    <row r="101" spans="1:21" ht="12.75">
      <c r="A101" s="57"/>
      <c r="B101" s="20"/>
      <c r="C101" s="20"/>
      <c r="D101" s="20"/>
      <c r="E101" s="20"/>
      <c r="F101" s="20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27"/>
      <c r="S101" s="20"/>
      <c r="T101" s="83"/>
      <c r="U101" s="82"/>
    </row>
    <row r="102" spans="1:21" ht="12.75">
      <c r="A102" s="4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49"/>
      <c r="U102" s="50"/>
    </row>
    <row r="103" spans="1:21" ht="12.75">
      <c r="A103" s="41" t="s">
        <v>61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7"/>
      <c r="U103" s="38"/>
    </row>
    <row r="104" spans="1:21" ht="12.75">
      <c r="A104" s="42" t="s">
        <v>80</v>
      </c>
      <c r="B104" s="25"/>
      <c r="C104" s="25"/>
      <c r="D104" s="25"/>
      <c r="E104" s="25"/>
      <c r="F104" s="25"/>
      <c r="G104" s="25"/>
      <c r="H104" s="25"/>
      <c r="I104" s="25">
        <v>2</v>
      </c>
      <c r="J104" s="25"/>
      <c r="K104" s="25"/>
      <c r="L104" s="25">
        <v>2</v>
      </c>
      <c r="M104" s="25"/>
      <c r="N104" s="25"/>
      <c r="O104" s="25">
        <v>1</v>
      </c>
      <c r="P104" s="25"/>
      <c r="Q104" s="25">
        <v>1</v>
      </c>
      <c r="R104" s="20"/>
      <c r="S104" s="19">
        <f aca="true" t="shared" si="11" ref="S104:S121">SUM(B104:Q104)</f>
        <v>6</v>
      </c>
      <c r="T104" s="80">
        <f aca="true" t="shared" si="12" ref="T104:T124">S104/16</f>
        <v>0.375</v>
      </c>
      <c r="U104" s="81">
        <f aca="true" t="shared" si="13" ref="U104:U124">T104/0.000804</f>
        <v>466.4179104477612</v>
      </c>
    </row>
    <row r="105" spans="1:21" ht="12.75">
      <c r="A105" s="42" t="s">
        <v>63</v>
      </c>
      <c r="B105" s="25">
        <v>1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>
        <v>1</v>
      </c>
      <c r="O105" s="25"/>
      <c r="P105" s="25"/>
      <c r="Q105" s="25"/>
      <c r="R105" s="20"/>
      <c r="S105" s="19">
        <f t="shared" si="11"/>
        <v>2</v>
      </c>
      <c r="T105" s="80">
        <f t="shared" si="12"/>
        <v>0.125</v>
      </c>
      <c r="U105" s="81">
        <f t="shared" si="13"/>
        <v>155.4726368159204</v>
      </c>
    </row>
    <row r="106" spans="1:21" ht="12.75">
      <c r="A106" s="42" t="s">
        <v>65</v>
      </c>
      <c r="B106" s="25">
        <v>5</v>
      </c>
      <c r="C106" s="25">
        <v>4</v>
      </c>
      <c r="D106" s="25"/>
      <c r="E106" s="25">
        <v>3</v>
      </c>
      <c r="F106" s="25">
        <v>5</v>
      </c>
      <c r="G106" s="25">
        <v>3</v>
      </c>
      <c r="H106" s="25"/>
      <c r="I106" s="25"/>
      <c r="J106" s="25"/>
      <c r="K106" s="25"/>
      <c r="L106" s="25"/>
      <c r="M106" s="25"/>
      <c r="N106" s="25"/>
      <c r="O106" s="25">
        <v>1</v>
      </c>
      <c r="P106" s="25">
        <v>1</v>
      </c>
      <c r="Q106" s="25"/>
      <c r="R106" s="20"/>
      <c r="S106" s="19">
        <f t="shared" si="11"/>
        <v>22</v>
      </c>
      <c r="T106" s="80">
        <f t="shared" si="12"/>
        <v>1.375</v>
      </c>
      <c r="U106" s="81">
        <f t="shared" si="13"/>
        <v>1710.1990049751244</v>
      </c>
    </row>
    <row r="107" spans="1:21" ht="12.75">
      <c r="A107" s="42" t="s">
        <v>156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0"/>
      <c r="S107" s="19">
        <f t="shared" si="11"/>
        <v>0</v>
      </c>
      <c r="T107" s="80">
        <f t="shared" si="12"/>
        <v>0</v>
      </c>
      <c r="U107" s="81">
        <f t="shared" si="13"/>
        <v>0</v>
      </c>
    </row>
    <row r="108" spans="1:21" ht="12.75">
      <c r="A108" s="42" t="s">
        <v>84</v>
      </c>
      <c r="B108" s="25"/>
      <c r="C108" s="25"/>
      <c r="D108" s="25"/>
      <c r="E108" s="25"/>
      <c r="F108" s="25"/>
      <c r="G108" s="25"/>
      <c r="H108" s="25"/>
      <c r="I108" s="25"/>
      <c r="J108" s="25">
        <v>1</v>
      </c>
      <c r="K108" s="25"/>
      <c r="L108" s="25"/>
      <c r="M108" s="25"/>
      <c r="N108" s="25"/>
      <c r="O108" s="25"/>
      <c r="P108" s="25"/>
      <c r="Q108" s="25"/>
      <c r="R108" s="20"/>
      <c r="S108" s="19">
        <f t="shared" si="11"/>
        <v>1</v>
      </c>
      <c r="T108" s="80">
        <f t="shared" si="12"/>
        <v>0.0625</v>
      </c>
      <c r="U108" s="81">
        <f t="shared" si="13"/>
        <v>77.7363184079602</v>
      </c>
    </row>
    <row r="109" spans="1:21" ht="12.75">
      <c r="A109" s="42" t="s">
        <v>178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0"/>
      <c r="S109" s="19">
        <f>SUM(B109:Q109)</f>
        <v>0</v>
      </c>
      <c r="T109" s="80">
        <f t="shared" si="12"/>
        <v>0</v>
      </c>
      <c r="U109" s="81">
        <f t="shared" si="13"/>
        <v>0</v>
      </c>
    </row>
    <row r="110" spans="1:21" ht="12.75">
      <c r="A110" s="42" t="s">
        <v>64</v>
      </c>
      <c r="B110" s="25">
        <v>1</v>
      </c>
      <c r="C110" s="25">
        <v>1</v>
      </c>
      <c r="D110" s="25"/>
      <c r="E110" s="25">
        <v>1</v>
      </c>
      <c r="F110" s="25"/>
      <c r="G110" s="25">
        <v>1</v>
      </c>
      <c r="H110" s="25">
        <v>1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0"/>
      <c r="S110" s="19">
        <f t="shared" si="11"/>
        <v>5</v>
      </c>
      <c r="T110" s="80">
        <f t="shared" si="12"/>
        <v>0.3125</v>
      </c>
      <c r="U110" s="81">
        <f t="shared" si="13"/>
        <v>388.681592039801</v>
      </c>
    </row>
    <row r="111" spans="1:21" ht="12.75">
      <c r="A111" s="42" t="s">
        <v>48</v>
      </c>
      <c r="B111" s="31"/>
      <c r="C111" s="25"/>
      <c r="D111" s="25"/>
      <c r="E111" s="25"/>
      <c r="F111" s="25"/>
      <c r="G111" s="25"/>
      <c r="H111" s="25"/>
      <c r="I111" s="25"/>
      <c r="J111" s="25"/>
      <c r="K111" s="25"/>
      <c r="L111" s="31"/>
      <c r="M111" s="25"/>
      <c r="N111" s="25"/>
      <c r="O111" s="25"/>
      <c r="P111" s="25"/>
      <c r="Q111" s="25"/>
      <c r="R111" s="20"/>
      <c r="S111" s="19">
        <f t="shared" si="11"/>
        <v>0</v>
      </c>
      <c r="T111" s="80">
        <f t="shared" si="12"/>
        <v>0</v>
      </c>
      <c r="U111" s="81">
        <f t="shared" si="13"/>
        <v>0</v>
      </c>
    </row>
    <row r="112" spans="1:21" ht="12.75">
      <c r="A112" s="42" t="s">
        <v>49</v>
      </c>
      <c r="B112" s="31"/>
      <c r="C112" s="25"/>
      <c r="D112" s="25"/>
      <c r="E112" s="25"/>
      <c r="F112" s="25"/>
      <c r="G112" s="25"/>
      <c r="H112" s="25"/>
      <c r="I112" s="25"/>
      <c r="J112" s="25"/>
      <c r="K112" s="25"/>
      <c r="L112" s="31"/>
      <c r="M112" s="25"/>
      <c r="N112" s="25"/>
      <c r="O112" s="25"/>
      <c r="P112" s="25"/>
      <c r="Q112" s="25"/>
      <c r="R112" s="20"/>
      <c r="S112" s="19">
        <f t="shared" si="11"/>
        <v>0</v>
      </c>
      <c r="T112" s="80">
        <f t="shared" si="12"/>
        <v>0</v>
      </c>
      <c r="U112" s="81">
        <f t="shared" si="13"/>
        <v>0</v>
      </c>
    </row>
    <row r="113" spans="1:21" ht="12.75">
      <c r="A113" s="42" t="s">
        <v>154</v>
      </c>
      <c r="B113" s="31"/>
      <c r="C113" s="25"/>
      <c r="D113" s="25"/>
      <c r="E113" s="25"/>
      <c r="F113" s="25"/>
      <c r="G113" s="25"/>
      <c r="H113" s="25"/>
      <c r="I113" s="25"/>
      <c r="J113" s="25"/>
      <c r="K113" s="25"/>
      <c r="L113" s="31"/>
      <c r="M113" s="25"/>
      <c r="N113" s="25"/>
      <c r="O113" s="25"/>
      <c r="P113" s="25"/>
      <c r="Q113" s="25"/>
      <c r="R113" s="20"/>
      <c r="S113" s="19">
        <f t="shared" si="11"/>
        <v>0</v>
      </c>
      <c r="T113" s="80">
        <f t="shared" si="12"/>
        <v>0</v>
      </c>
      <c r="U113" s="81">
        <f t="shared" si="13"/>
        <v>0</v>
      </c>
    </row>
    <row r="114" spans="1:21" ht="12.75">
      <c r="A114" s="42" t="s">
        <v>76</v>
      </c>
      <c r="B114" s="31"/>
      <c r="C114" s="25">
        <v>6</v>
      </c>
      <c r="D114" s="25"/>
      <c r="E114" s="25">
        <v>7</v>
      </c>
      <c r="F114" s="25">
        <v>1</v>
      </c>
      <c r="G114" s="25"/>
      <c r="H114" s="25"/>
      <c r="I114" s="25"/>
      <c r="J114" s="25"/>
      <c r="K114" s="25"/>
      <c r="L114" s="31"/>
      <c r="M114" s="25"/>
      <c r="N114" s="25"/>
      <c r="O114" s="25">
        <v>1</v>
      </c>
      <c r="P114" s="25">
        <v>28</v>
      </c>
      <c r="Q114" s="25"/>
      <c r="R114" s="20"/>
      <c r="S114" s="19">
        <f t="shared" si="11"/>
        <v>43</v>
      </c>
      <c r="T114" s="80">
        <f t="shared" si="12"/>
        <v>2.6875</v>
      </c>
      <c r="U114" s="81">
        <f t="shared" si="13"/>
        <v>3342.6616915422883</v>
      </c>
    </row>
    <row r="115" spans="1:21" ht="12.75">
      <c r="A115" s="42" t="s">
        <v>62</v>
      </c>
      <c r="B115" s="31">
        <v>2</v>
      </c>
      <c r="C115" s="25">
        <v>3</v>
      </c>
      <c r="D115" s="25">
        <v>1</v>
      </c>
      <c r="E115" s="25">
        <v>4</v>
      </c>
      <c r="F115" s="25">
        <v>3</v>
      </c>
      <c r="G115" s="25"/>
      <c r="H115" s="25">
        <v>3</v>
      </c>
      <c r="I115" s="25"/>
      <c r="J115" s="25">
        <v>3</v>
      </c>
      <c r="K115" s="25"/>
      <c r="L115" s="31"/>
      <c r="M115" s="25"/>
      <c r="N115" s="25"/>
      <c r="O115" s="25"/>
      <c r="P115" s="25">
        <v>10</v>
      </c>
      <c r="Q115" s="25">
        <v>1</v>
      </c>
      <c r="R115" s="20"/>
      <c r="S115" s="19">
        <f t="shared" si="11"/>
        <v>30</v>
      </c>
      <c r="T115" s="80">
        <f t="shared" si="12"/>
        <v>1.875</v>
      </c>
      <c r="U115" s="81">
        <f t="shared" si="13"/>
        <v>2332.089552238806</v>
      </c>
    </row>
    <row r="116" spans="1:21" ht="12.75">
      <c r="A116" s="42" t="s">
        <v>50</v>
      </c>
      <c r="B116" s="31"/>
      <c r="C116" s="25"/>
      <c r="D116" s="25"/>
      <c r="E116" s="25">
        <v>2</v>
      </c>
      <c r="F116" s="25"/>
      <c r="G116" s="25"/>
      <c r="H116" s="25"/>
      <c r="I116" s="25"/>
      <c r="J116" s="25"/>
      <c r="K116" s="25"/>
      <c r="L116" s="31"/>
      <c r="M116" s="25"/>
      <c r="N116" s="25"/>
      <c r="O116" s="25"/>
      <c r="P116" s="25"/>
      <c r="Q116" s="25"/>
      <c r="R116" s="20"/>
      <c r="S116" s="19">
        <f t="shared" si="11"/>
        <v>2</v>
      </c>
      <c r="T116" s="80">
        <f t="shared" si="12"/>
        <v>0.125</v>
      </c>
      <c r="U116" s="81">
        <f t="shared" si="13"/>
        <v>155.4726368159204</v>
      </c>
    </row>
    <row r="117" spans="1:21" ht="12.75">
      <c r="A117" s="42" t="s">
        <v>81</v>
      </c>
      <c r="B117" s="31"/>
      <c r="C117" s="25"/>
      <c r="D117" s="25"/>
      <c r="E117" s="25"/>
      <c r="F117" s="25"/>
      <c r="G117" s="25"/>
      <c r="H117" s="25"/>
      <c r="I117" s="25">
        <v>1</v>
      </c>
      <c r="J117" s="25">
        <v>2</v>
      </c>
      <c r="K117" s="25"/>
      <c r="L117" s="31"/>
      <c r="M117" s="25"/>
      <c r="N117" s="25">
        <v>2</v>
      </c>
      <c r="O117" s="25"/>
      <c r="P117" s="25">
        <v>1</v>
      </c>
      <c r="Q117" s="25">
        <v>1</v>
      </c>
      <c r="R117" s="20"/>
      <c r="S117" s="19">
        <f t="shared" si="11"/>
        <v>7</v>
      </c>
      <c r="T117" s="80">
        <f t="shared" si="12"/>
        <v>0.4375</v>
      </c>
      <c r="U117" s="81">
        <f t="shared" si="13"/>
        <v>544.1542288557214</v>
      </c>
    </row>
    <row r="118" spans="1:21" ht="12.75">
      <c r="A118" s="42" t="s">
        <v>79</v>
      </c>
      <c r="B118" s="31"/>
      <c r="C118" s="25"/>
      <c r="D118" s="25"/>
      <c r="E118" s="25"/>
      <c r="F118" s="25"/>
      <c r="G118" s="25"/>
      <c r="H118" s="25">
        <v>10</v>
      </c>
      <c r="I118" s="25">
        <v>3</v>
      </c>
      <c r="J118" s="25"/>
      <c r="K118" s="25"/>
      <c r="L118" s="31">
        <v>1</v>
      </c>
      <c r="M118" s="25"/>
      <c r="N118" s="25">
        <v>2</v>
      </c>
      <c r="O118" s="25"/>
      <c r="P118" s="25">
        <v>13</v>
      </c>
      <c r="Q118" s="25">
        <v>1</v>
      </c>
      <c r="R118" s="20"/>
      <c r="S118" s="19">
        <f t="shared" si="11"/>
        <v>30</v>
      </c>
      <c r="T118" s="80">
        <f t="shared" si="12"/>
        <v>1.875</v>
      </c>
      <c r="U118" s="81">
        <f t="shared" si="13"/>
        <v>2332.089552238806</v>
      </c>
    </row>
    <row r="119" spans="1:21" ht="12.75">
      <c r="A119" s="44" t="s">
        <v>51</v>
      </c>
      <c r="B119" s="25">
        <v>1</v>
      </c>
      <c r="C119" s="25">
        <v>1</v>
      </c>
      <c r="D119" s="25">
        <v>2</v>
      </c>
      <c r="E119" s="25">
        <v>2</v>
      </c>
      <c r="F119" s="25">
        <v>1</v>
      </c>
      <c r="G119" s="25"/>
      <c r="H119" s="25">
        <v>1</v>
      </c>
      <c r="I119" s="25">
        <v>2</v>
      </c>
      <c r="J119" s="25">
        <v>10</v>
      </c>
      <c r="K119" s="25">
        <v>2</v>
      </c>
      <c r="L119" s="25"/>
      <c r="M119" s="25"/>
      <c r="N119" s="25">
        <v>2</v>
      </c>
      <c r="O119" s="25">
        <v>1</v>
      </c>
      <c r="P119" s="25">
        <v>2</v>
      </c>
      <c r="Q119" s="25">
        <v>2</v>
      </c>
      <c r="R119" s="20"/>
      <c r="S119" s="19">
        <f t="shared" si="11"/>
        <v>29</v>
      </c>
      <c r="T119" s="80">
        <f t="shared" si="12"/>
        <v>1.8125</v>
      </c>
      <c r="U119" s="81">
        <f t="shared" si="13"/>
        <v>2254.3532338308455</v>
      </c>
    </row>
    <row r="120" spans="1:21" ht="12.75">
      <c r="A120" s="23" t="s">
        <v>179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0"/>
      <c r="S120" s="19">
        <f>SUM(B120:Q120)</f>
        <v>0</v>
      </c>
      <c r="T120" s="80">
        <f t="shared" si="12"/>
        <v>0</v>
      </c>
      <c r="U120" s="81">
        <f t="shared" si="13"/>
        <v>0</v>
      </c>
    </row>
    <row r="121" spans="1:21" ht="12.75">
      <c r="A121" s="23" t="s">
        <v>87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>
        <v>1</v>
      </c>
      <c r="O121" s="25"/>
      <c r="P121" s="25"/>
      <c r="Q121" s="25"/>
      <c r="R121" s="20"/>
      <c r="S121" s="19">
        <f t="shared" si="11"/>
        <v>1</v>
      </c>
      <c r="T121" s="80">
        <f t="shared" si="12"/>
        <v>0.0625</v>
      </c>
      <c r="U121" s="81">
        <f t="shared" si="13"/>
        <v>77.7363184079602</v>
      </c>
    </row>
    <row r="122" spans="1:21" ht="12.75">
      <c r="A122" s="23" t="s">
        <v>159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0"/>
      <c r="S122" s="19">
        <f>SUM(B122:Q122)</f>
        <v>0</v>
      </c>
      <c r="T122" s="80">
        <f t="shared" si="12"/>
        <v>0</v>
      </c>
      <c r="U122" s="81">
        <f t="shared" si="13"/>
        <v>0</v>
      </c>
    </row>
    <row r="123" spans="1:21" ht="12.75">
      <c r="A123" s="23" t="s">
        <v>155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0"/>
      <c r="S123" s="19">
        <f>SUM(B123:Q123)</f>
        <v>0</v>
      </c>
      <c r="T123" s="80">
        <f t="shared" si="12"/>
        <v>0</v>
      </c>
      <c r="U123" s="81">
        <f t="shared" si="13"/>
        <v>0</v>
      </c>
    </row>
    <row r="124" spans="1:21" ht="12.75">
      <c r="A124" s="57"/>
      <c r="B124" s="20"/>
      <c r="C124" s="20"/>
      <c r="D124" s="20"/>
      <c r="E124" s="20"/>
      <c r="F124" s="20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20"/>
      <c r="S124" s="20"/>
      <c r="T124" s="83"/>
      <c r="U124" s="82"/>
    </row>
    <row r="125" spans="1:20" ht="12.75">
      <c r="A125" s="33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45"/>
      <c r="T125" s="46"/>
    </row>
    <row r="126" spans="1:21" ht="12.75">
      <c r="A126" s="35" t="s">
        <v>52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7"/>
      <c r="U126" s="38"/>
    </row>
    <row r="127" spans="1:21" ht="12.75">
      <c r="A127" s="86" t="s">
        <v>164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4"/>
      <c r="S127" s="19">
        <f>SUM(B127:Q127)</f>
        <v>0</v>
      </c>
      <c r="T127" s="80">
        <f>S127/16</f>
        <v>0</v>
      </c>
      <c r="U127" s="81">
        <f>T127/0.000804</f>
        <v>0</v>
      </c>
    </row>
    <row r="128" spans="1:21" ht="12.75">
      <c r="A128" s="47" t="s">
        <v>68</v>
      </c>
      <c r="B128" s="19"/>
      <c r="C128" s="19">
        <v>2</v>
      </c>
      <c r="D128" s="19">
        <v>2</v>
      </c>
      <c r="E128" s="19">
        <v>6</v>
      </c>
      <c r="F128" s="19">
        <v>5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26"/>
      <c r="S128" s="19"/>
      <c r="T128" s="43"/>
      <c r="U128" s="21"/>
    </row>
    <row r="129" spans="1:21" ht="12.75">
      <c r="A129" s="51" t="s">
        <v>170</v>
      </c>
      <c r="B129" s="19"/>
      <c r="C129" s="19"/>
      <c r="D129" s="19"/>
      <c r="E129" s="19"/>
      <c r="F129" s="19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26"/>
      <c r="S129" s="19">
        <f aca="true" t="shared" si="14" ref="S129:S134">SUM(B129:Q129)</f>
        <v>0</v>
      </c>
      <c r="T129" s="80">
        <f aca="true" t="shared" si="15" ref="T129:T135">S129/16</f>
        <v>0</v>
      </c>
      <c r="U129" s="81">
        <f aca="true" t="shared" si="16" ref="U129:U135">T129/0.000804</f>
        <v>0</v>
      </c>
    </row>
    <row r="130" spans="1:21" ht="12.75">
      <c r="A130" s="51" t="s">
        <v>91</v>
      </c>
      <c r="B130" s="19"/>
      <c r="C130" s="19"/>
      <c r="D130" s="19"/>
      <c r="E130" s="19"/>
      <c r="F130" s="19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26"/>
      <c r="S130" s="19">
        <f t="shared" si="14"/>
        <v>0</v>
      </c>
      <c r="T130" s="80">
        <f t="shared" si="15"/>
        <v>0</v>
      </c>
      <c r="U130" s="81">
        <f t="shared" si="16"/>
        <v>0</v>
      </c>
    </row>
    <row r="131" spans="1:21" ht="12.75">
      <c r="A131" s="51" t="s">
        <v>66</v>
      </c>
      <c r="B131" s="19">
        <v>11</v>
      </c>
      <c r="C131" s="19">
        <v>3</v>
      </c>
      <c r="D131" s="19"/>
      <c r="E131" s="19">
        <v>6</v>
      </c>
      <c r="F131" s="19">
        <v>7</v>
      </c>
      <c r="G131" s="19"/>
      <c r="H131" s="19"/>
      <c r="I131" s="19"/>
      <c r="J131" s="19"/>
      <c r="K131" s="19"/>
      <c r="L131" s="22"/>
      <c r="M131" s="19"/>
      <c r="N131" s="19"/>
      <c r="O131" s="31"/>
      <c r="P131" s="19"/>
      <c r="Q131" s="19"/>
      <c r="R131" s="26"/>
      <c r="S131" s="19">
        <f t="shared" si="14"/>
        <v>27</v>
      </c>
      <c r="T131" s="80">
        <f t="shared" si="15"/>
        <v>1.6875</v>
      </c>
      <c r="U131" s="81">
        <f t="shared" si="16"/>
        <v>2098.880597014925</v>
      </c>
    </row>
    <row r="132" spans="1:21" ht="12.75">
      <c r="A132" s="48" t="s">
        <v>67</v>
      </c>
      <c r="B132" s="19">
        <v>3</v>
      </c>
      <c r="C132" s="19"/>
      <c r="D132" s="19">
        <v>1</v>
      </c>
      <c r="E132" s="19">
        <v>3</v>
      </c>
      <c r="F132" s="19"/>
      <c r="G132" s="19"/>
      <c r="H132" s="19"/>
      <c r="I132" s="19">
        <v>1</v>
      </c>
      <c r="J132" s="19">
        <v>4</v>
      </c>
      <c r="K132" s="19"/>
      <c r="L132" s="22">
        <v>3</v>
      </c>
      <c r="M132" s="19"/>
      <c r="N132" s="19"/>
      <c r="O132" s="31">
        <v>1</v>
      </c>
      <c r="P132" s="19">
        <v>2</v>
      </c>
      <c r="Q132" s="19">
        <v>2</v>
      </c>
      <c r="S132" s="19">
        <f t="shared" si="14"/>
        <v>20</v>
      </c>
      <c r="T132" s="80">
        <f t="shared" si="15"/>
        <v>1.25</v>
      </c>
      <c r="U132" s="81">
        <f t="shared" si="16"/>
        <v>1554.726368159204</v>
      </c>
    </row>
    <row r="133" spans="1:21" ht="12.75">
      <c r="A133" s="48" t="s">
        <v>157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22"/>
      <c r="M133" s="19"/>
      <c r="N133" s="19"/>
      <c r="O133" s="31"/>
      <c r="P133" s="19"/>
      <c r="Q133" s="19"/>
      <c r="S133" s="19">
        <f t="shared" si="14"/>
        <v>0</v>
      </c>
      <c r="T133" s="80">
        <f t="shared" si="15"/>
        <v>0</v>
      </c>
      <c r="U133" s="81">
        <f t="shared" si="16"/>
        <v>0</v>
      </c>
    </row>
    <row r="134" spans="1:21" ht="12.75">
      <c r="A134" s="48" t="s">
        <v>165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22"/>
      <c r="M134" s="19"/>
      <c r="N134" s="19"/>
      <c r="O134" s="31"/>
      <c r="P134" s="19"/>
      <c r="Q134" s="19"/>
      <c r="S134" s="19">
        <f t="shared" si="14"/>
        <v>0</v>
      </c>
      <c r="T134" s="80">
        <f t="shared" si="15"/>
        <v>0</v>
      </c>
      <c r="U134" s="81">
        <f t="shared" si="16"/>
        <v>0</v>
      </c>
    </row>
    <row r="135" spans="1:21" ht="24.75" customHeight="1">
      <c r="A135" s="57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S135" s="20"/>
      <c r="T135" s="83"/>
      <c r="U135" s="82"/>
    </row>
    <row r="136" spans="7:21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S136" s="20"/>
      <c r="T136" s="49"/>
      <c r="U136" s="50"/>
    </row>
    <row r="137" spans="1:21" ht="25.5" customHeight="1">
      <c r="A137" s="59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S137" s="20"/>
      <c r="T137" s="20"/>
      <c r="U137" s="20"/>
    </row>
    <row r="138" spans="19:21" ht="12.75">
      <c r="S138" s="20"/>
      <c r="T138" s="49"/>
      <c r="U138" s="50"/>
    </row>
    <row r="139" spans="19:21" ht="12.75">
      <c r="S139" s="20"/>
      <c r="T139" s="49"/>
      <c r="U139" s="50"/>
    </row>
    <row r="140" spans="19:21" ht="12.75">
      <c r="S140" s="20"/>
      <c r="T140" s="49"/>
      <c r="U140" s="50"/>
    </row>
    <row r="141" spans="19:21" ht="12.75">
      <c r="S141" s="20"/>
      <c r="T141" s="49"/>
      <c r="U141" s="50"/>
    </row>
    <row r="142" spans="19:21" ht="12.75">
      <c r="S142" s="20"/>
      <c r="T142" s="49"/>
      <c r="U142" s="50"/>
    </row>
    <row r="143" spans="19:21" ht="12.75">
      <c r="S143" s="20"/>
      <c r="T143" s="49"/>
      <c r="U143" s="50"/>
    </row>
  </sheetData>
  <mergeCells count="4">
    <mergeCell ref="B5:P5"/>
    <mergeCell ref="A1:U1"/>
    <mergeCell ref="K3:M3"/>
    <mergeCell ref="M4:N4"/>
  </mergeCells>
  <printOptions gridLines="1" horizontalCentered="1" verticalCentered="1"/>
  <pageMargins left="0.75" right="0.75" top="1" bottom="1" header="0.511811023" footer="0.511811023"/>
  <pageSetup horizontalDpi="300" verticalDpi="300" orientation="landscape" scale="49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43"/>
  <sheetViews>
    <sheetView zoomScale="125" zoomScaleNormal="125" workbookViewId="0" topLeftCell="A1">
      <selection activeCell="A4" sqref="A4"/>
    </sheetView>
  </sheetViews>
  <sheetFormatPr defaultColWidth="9.140625" defaultRowHeight="12.75"/>
  <cols>
    <col min="1" max="1" width="24.00390625" style="0" customWidth="1"/>
    <col min="2" max="17" width="5.28125" style="0" customWidth="1"/>
    <col min="18" max="18" width="8.00390625" style="0" customWidth="1"/>
    <col min="19" max="19" width="5.28125" style="0" customWidth="1"/>
    <col min="20" max="20" width="7.28125" style="0" customWidth="1"/>
    <col min="21" max="21" width="10.421875" style="2" customWidth="1"/>
    <col min="22" max="16384" width="11.421875" style="0" customWidth="1"/>
  </cols>
  <sheetData>
    <row r="1" spans="1:21" ht="15.75">
      <c r="A1" s="124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15" ht="12.75">
      <c r="A2" s="1" t="s">
        <v>0</v>
      </c>
      <c r="B2" s="125" t="s">
        <v>99</v>
      </c>
      <c r="C2" s="125"/>
      <c r="D2" s="125"/>
      <c r="E2" s="125"/>
      <c r="F2" s="125"/>
      <c r="O2" s="26"/>
    </row>
    <row r="3" spans="1:21" s="4" customFormat="1" ht="14.25">
      <c r="A3" s="3" t="s">
        <v>56</v>
      </c>
      <c r="K3" s="126" t="s">
        <v>2</v>
      </c>
      <c r="L3" s="126"/>
      <c r="M3" s="126"/>
      <c r="N3" s="4">
        <v>9.08</v>
      </c>
      <c r="O3" s="4" t="s">
        <v>151</v>
      </c>
      <c r="R3" s="5"/>
      <c r="U3" s="6"/>
    </row>
    <row r="4" spans="1:18" ht="14.25">
      <c r="A4" t="s">
        <v>200</v>
      </c>
      <c r="M4" s="127">
        <v>0.000908</v>
      </c>
      <c r="N4" s="127"/>
      <c r="O4" t="s">
        <v>152</v>
      </c>
      <c r="R4" s="7"/>
    </row>
    <row r="5" spans="1:21" ht="12.75">
      <c r="A5" s="8"/>
      <c r="B5" s="123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60"/>
      <c r="R5" s="8"/>
      <c r="S5" s="8"/>
      <c r="T5" s="8"/>
      <c r="U5" s="9"/>
    </row>
    <row r="6" spans="1:21" ht="13.5" thickBot="1">
      <c r="A6" s="10" t="s">
        <v>4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2"/>
      <c r="S6" s="11" t="s">
        <v>5</v>
      </c>
      <c r="T6" s="11" t="s">
        <v>6</v>
      </c>
      <c r="U6" s="13" t="s">
        <v>7</v>
      </c>
    </row>
    <row r="7" spans="1:21" ht="13.5" thickTop="1">
      <c r="A7" s="14" t="s">
        <v>53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5"/>
      <c r="U7" s="17"/>
    </row>
    <row r="8" spans="1:21" ht="12.75">
      <c r="A8" s="18" t="s">
        <v>167</v>
      </c>
      <c r="B8" s="19"/>
      <c r="C8" s="19"/>
      <c r="D8" s="6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9">
        <f aca="true" t="shared" si="0" ref="S8:S39">SUM(B8,C8,E8:Q8)</f>
        <v>0</v>
      </c>
      <c r="T8" s="80">
        <f aca="true" t="shared" si="1" ref="T8:T39">S8/15</f>
        <v>0</v>
      </c>
      <c r="U8" s="81">
        <f aca="true" t="shared" si="2" ref="U8:U39">T8/0.000908</f>
        <v>0</v>
      </c>
    </row>
    <row r="9" spans="1:21" ht="12.75">
      <c r="A9" s="18" t="s">
        <v>8</v>
      </c>
      <c r="B9" s="19"/>
      <c r="C9" s="19"/>
      <c r="D9" s="6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9">
        <f t="shared" si="0"/>
        <v>0</v>
      </c>
      <c r="T9" s="80">
        <f t="shared" si="1"/>
        <v>0</v>
      </c>
      <c r="U9" s="81">
        <f t="shared" si="2"/>
        <v>0</v>
      </c>
    </row>
    <row r="10" spans="1:21" ht="12.75">
      <c r="A10" s="18" t="s">
        <v>9</v>
      </c>
      <c r="B10" s="19"/>
      <c r="C10" s="19"/>
      <c r="D10" s="6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19">
        <f t="shared" si="0"/>
        <v>0</v>
      </c>
      <c r="T10" s="80">
        <f t="shared" si="1"/>
        <v>0</v>
      </c>
      <c r="U10" s="81">
        <f t="shared" si="2"/>
        <v>0</v>
      </c>
    </row>
    <row r="11" spans="1:21" ht="12.75">
      <c r="A11" s="18" t="s">
        <v>10</v>
      </c>
      <c r="B11" s="19"/>
      <c r="C11" s="19"/>
      <c r="D11" s="6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19">
        <f t="shared" si="0"/>
        <v>0</v>
      </c>
      <c r="T11" s="80">
        <f t="shared" si="1"/>
        <v>0</v>
      </c>
      <c r="U11" s="81">
        <f t="shared" si="2"/>
        <v>0</v>
      </c>
    </row>
    <row r="12" spans="1:21" ht="12.75">
      <c r="A12" s="18" t="s">
        <v>11</v>
      </c>
      <c r="B12" s="22"/>
      <c r="C12" s="19"/>
      <c r="D12" s="64"/>
      <c r="E12" s="19"/>
      <c r="F12" s="19">
        <v>1</v>
      </c>
      <c r="G12" s="19">
        <v>1</v>
      </c>
      <c r="H12" s="19"/>
      <c r="I12" s="19">
        <v>1</v>
      </c>
      <c r="J12" s="19"/>
      <c r="K12" s="19">
        <v>1</v>
      </c>
      <c r="L12" s="19"/>
      <c r="M12" s="19">
        <v>2</v>
      </c>
      <c r="N12" s="19">
        <v>2</v>
      </c>
      <c r="O12" s="19"/>
      <c r="P12" s="19"/>
      <c r="Q12" s="19"/>
      <c r="R12" s="20"/>
      <c r="S12" s="19">
        <f t="shared" si="0"/>
        <v>8</v>
      </c>
      <c r="T12" s="80">
        <f t="shared" si="1"/>
        <v>0.5333333333333333</v>
      </c>
      <c r="U12" s="81">
        <f t="shared" si="2"/>
        <v>587.3715124816447</v>
      </c>
    </row>
    <row r="13" spans="1:21" ht="12.75">
      <c r="A13" s="18" t="s">
        <v>73</v>
      </c>
      <c r="B13" s="19"/>
      <c r="C13" s="19">
        <v>9</v>
      </c>
      <c r="D13" s="64"/>
      <c r="E13" s="19">
        <v>3</v>
      </c>
      <c r="F13" s="19">
        <v>2</v>
      </c>
      <c r="G13" s="19"/>
      <c r="H13" s="19">
        <v>1</v>
      </c>
      <c r="I13" s="19"/>
      <c r="J13" s="19">
        <v>2</v>
      </c>
      <c r="K13" s="19"/>
      <c r="L13" s="19"/>
      <c r="M13" s="19"/>
      <c r="N13" s="19">
        <v>3</v>
      </c>
      <c r="O13" s="19"/>
      <c r="P13" s="19">
        <v>2</v>
      </c>
      <c r="Q13" s="19">
        <v>1</v>
      </c>
      <c r="R13" s="20"/>
      <c r="S13" s="19">
        <f t="shared" si="0"/>
        <v>23</v>
      </c>
      <c r="T13" s="80">
        <f t="shared" si="1"/>
        <v>1.5333333333333334</v>
      </c>
      <c r="U13" s="81">
        <f t="shared" si="2"/>
        <v>1688.6930983847285</v>
      </c>
    </row>
    <row r="14" spans="1:21" ht="12.75">
      <c r="A14" s="18" t="s">
        <v>12</v>
      </c>
      <c r="B14" s="19"/>
      <c r="C14" s="19"/>
      <c r="D14" s="64"/>
      <c r="E14" s="19">
        <v>2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19">
        <f t="shared" si="0"/>
        <v>2</v>
      </c>
      <c r="T14" s="80">
        <f t="shared" si="1"/>
        <v>0.13333333333333333</v>
      </c>
      <c r="U14" s="81">
        <f t="shared" si="2"/>
        <v>146.84287812041117</v>
      </c>
    </row>
    <row r="15" spans="1:21" ht="12.75">
      <c r="A15" s="18" t="s">
        <v>13</v>
      </c>
      <c r="B15" s="19"/>
      <c r="C15" s="19"/>
      <c r="D15" s="6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19">
        <f t="shared" si="0"/>
        <v>0</v>
      </c>
      <c r="T15" s="80">
        <f t="shared" si="1"/>
        <v>0</v>
      </c>
      <c r="U15" s="81">
        <f t="shared" si="2"/>
        <v>0</v>
      </c>
    </row>
    <row r="16" spans="1:21" ht="12.75">
      <c r="A16" s="18" t="s">
        <v>83</v>
      </c>
      <c r="B16" s="19"/>
      <c r="C16" s="19"/>
      <c r="D16" s="6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19">
        <f t="shared" si="0"/>
        <v>0</v>
      </c>
      <c r="T16" s="80">
        <f t="shared" si="1"/>
        <v>0</v>
      </c>
      <c r="U16" s="81">
        <f t="shared" si="2"/>
        <v>0</v>
      </c>
    </row>
    <row r="17" spans="1:21" ht="12.75">
      <c r="A17" s="18" t="s">
        <v>14</v>
      </c>
      <c r="B17" s="19"/>
      <c r="C17" s="19"/>
      <c r="D17" s="6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19">
        <f t="shared" si="0"/>
        <v>0</v>
      </c>
      <c r="T17" s="80">
        <f t="shared" si="1"/>
        <v>0</v>
      </c>
      <c r="U17" s="81">
        <f t="shared" si="2"/>
        <v>0</v>
      </c>
    </row>
    <row r="18" spans="1:21" ht="12.75">
      <c r="A18" s="18" t="s">
        <v>15</v>
      </c>
      <c r="B18" s="19"/>
      <c r="C18" s="19"/>
      <c r="D18" s="6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19">
        <f t="shared" si="0"/>
        <v>0</v>
      </c>
      <c r="T18" s="80">
        <f t="shared" si="1"/>
        <v>0</v>
      </c>
      <c r="U18" s="81">
        <f t="shared" si="2"/>
        <v>0</v>
      </c>
    </row>
    <row r="19" spans="1:21" ht="12.75">
      <c r="A19" s="18" t="s">
        <v>160</v>
      </c>
      <c r="B19" s="19"/>
      <c r="C19" s="19"/>
      <c r="D19" s="6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19">
        <f t="shared" si="0"/>
        <v>0</v>
      </c>
      <c r="T19" s="80">
        <f t="shared" si="1"/>
        <v>0</v>
      </c>
      <c r="U19" s="81">
        <f t="shared" si="2"/>
        <v>0</v>
      </c>
    </row>
    <row r="20" spans="1:21" ht="12.75">
      <c r="A20" s="23" t="s">
        <v>16</v>
      </c>
      <c r="B20" s="19"/>
      <c r="C20" s="19"/>
      <c r="D20" s="6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19">
        <f t="shared" si="0"/>
        <v>0</v>
      </c>
      <c r="T20" s="80">
        <f t="shared" si="1"/>
        <v>0</v>
      </c>
      <c r="U20" s="81">
        <f t="shared" si="2"/>
        <v>0</v>
      </c>
    </row>
    <row r="21" spans="1:21" ht="12.75">
      <c r="A21" s="23" t="s">
        <v>17</v>
      </c>
      <c r="B21" s="19"/>
      <c r="C21" s="19"/>
      <c r="D21" s="6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9">
        <f t="shared" si="0"/>
        <v>0</v>
      </c>
      <c r="T21" s="80">
        <f t="shared" si="1"/>
        <v>0</v>
      </c>
      <c r="U21" s="81">
        <f t="shared" si="2"/>
        <v>0</v>
      </c>
    </row>
    <row r="22" spans="1:21" ht="12.75">
      <c r="A22" s="18" t="s">
        <v>161</v>
      </c>
      <c r="B22" s="19"/>
      <c r="C22" s="19"/>
      <c r="D22" s="6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19">
        <f t="shared" si="0"/>
        <v>0</v>
      </c>
      <c r="T22" s="80">
        <f t="shared" si="1"/>
        <v>0</v>
      </c>
      <c r="U22" s="81">
        <f t="shared" si="2"/>
        <v>0</v>
      </c>
    </row>
    <row r="23" spans="1:21" ht="12.75">
      <c r="A23" s="8" t="s">
        <v>18</v>
      </c>
      <c r="B23" s="24"/>
      <c r="C23" s="24"/>
      <c r="D23" s="6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0"/>
      <c r="S23" s="19">
        <f t="shared" si="0"/>
        <v>0</v>
      </c>
      <c r="T23" s="80">
        <f t="shared" si="1"/>
        <v>0</v>
      </c>
      <c r="U23" s="81">
        <f t="shared" si="2"/>
        <v>0</v>
      </c>
    </row>
    <row r="24" spans="1:21" ht="12.75">
      <c r="A24" s="111" t="s">
        <v>166</v>
      </c>
      <c r="B24" s="24"/>
      <c r="C24" s="24"/>
      <c r="D24" s="64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5"/>
      <c r="Q24" s="25"/>
      <c r="R24" s="20"/>
      <c r="S24" s="19">
        <f t="shared" si="0"/>
        <v>0</v>
      </c>
      <c r="T24" s="80">
        <f t="shared" si="1"/>
        <v>0</v>
      </c>
      <c r="U24" s="81">
        <f t="shared" si="2"/>
        <v>0</v>
      </c>
    </row>
    <row r="25" spans="1:21" ht="12.75">
      <c r="A25" s="30" t="s">
        <v>175</v>
      </c>
      <c r="B25" s="24"/>
      <c r="C25" s="24"/>
      <c r="D25" s="6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0"/>
      <c r="S25" s="19">
        <f t="shared" si="0"/>
        <v>0</v>
      </c>
      <c r="T25" s="80">
        <f t="shared" si="1"/>
        <v>0</v>
      </c>
      <c r="U25" s="81">
        <f t="shared" si="2"/>
        <v>0</v>
      </c>
    </row>
    <row r="26" spans="1:21" ht="12.75">
      <c r="A26" s="30" t="s">
        <v>90</v>
      </c>
      <c r="B26" s="24"/>
      <c r="C26" s="24"/>
      <c r="D26" s="6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0"/>
      <c r="S26" s="19">
        <f t="shared" si="0"/>
        <v>0</v>
      </c>
      <c r="T26" s="80">
        <f t="shared" si="1"/>
        <v>0</v>
      </c>
      <c r="U26" s="81">
        <f t="shared" si="2"/>
        <v>0</v>
      </c>
    </row>
    <row r="27" spans="1:21" ht="12.75">
      <c r="A27" s="30" t="s">
        <v>180</v>
      </c>
      <c r="B27" s="24"/>
      <c r="C27" s="24"/>
      <c r="D27" s="64"/>
      <c r="E27" s="24"/>
      <c r="F27" s="24"/>
      <c r="G27" s="24"/>
      <c r="H27" s="24"/>
      <c r="I27" s="24"/>
      <c r="J27" s="24"/>
      <c r="K27" s="25"/>
      <c r="L27" s="25"/>
      <c r="M27" s="25"/>
      <c r="N27" s="25"/>
      <c r="O27" s="25"/>
      <c r="P27" s="25"/>
      <c r="Q27" s="25"/>
      <c r="R27" s="20"/>
      <c r="S27" s="19">
        <f t="shared" si="0"/>
        <v>0</v>
      </c>
      <c r="T27" s="80">
        <f t="shared" si="1"/>
        <v>0</v>
      </c>
      <c r="U27" s="81">
        <f t="shared" si="2"/>
        <v>0</v>
      </c>
    </row>
    <row r="28" spans="1:21" ht="12.75">
      <c r="A28" s="30" t="s">
        <v>78</v>
      </c>
      <c r="B28" s="24"/>
      <c r="C28" s="24"/>
      <c r="D28" s="64"/>
      <c r="E28" s="24"/>
      <c r="F28" s="24"/>
      <c r="G28" s="24"/>
      <c r="H28" s="24"/>
      <c r="I28" s="24"/>
      <c r="J28" s="24"/>
      <c r="K28" s="25"/>
      <c r="L28" s="25"/>
      <c r="M28" s="25"/>
      <c r="N28" s="25"/>
      <c r="O28" s="25"/>
      <c r="P28" s="25"/>
      <c r="Q28" s="25"/>
      <c r="R28" s="20"/>
      <c r="S28" s="19">
        <f t="shared" si="0"/>
        <v>0</v>
      </c>
      <c r="T28" s="80">
        <f t="shared" si="1"/>
        <v>0</v>
      </c>
      <c r="U28" s="81">
        <f t="shared" si="2"/>
        <v>0</v>
      </c>
    </row>
    <row r="29" spans="1:21" ht="12.75">
      <c r="A29" s="30" t="s">
        <v>158</v>
      </c>
      <c r="B29" s="24"/>
      <c r="C29" s="24"/>
      <c r="D29" s="6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0"/>
      <c r="S29" s="19">
        <f t="shared" si="0"/>
        <v>0</v>
      </c>
      <c r="T29" s="80">
        <f t="shared" si="1"/>
        <v>0</v>
      </c>
      <c r="U29" s="81">
        <f t="shared" si="2"/>
        <v>0</v>
      </c>
    </row>
    <row r="30" spans="1:21" ht="12.75">
      <c r="A30" s="23" t="s">
        <v>19</v>
      </c>
      <c r="B30" s="19"/>
      <c r="C30" s="19"/>
      <c r="D30" s="6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6"/>
      <c r="S30" s="19">
        <f t="shared" si="0"/>
        <v>0</v>
      </c>
      <c r="T30" s="80">
        <f t="shared" si="1"/>
        <v>0</v>
      </c>
      <c r="U30" s="81">
        <f t="shared" si="2"/>
        <v>0</v>
      </c>
    </row>
    <row r="31" spans="1:21" ht="12.75">
      <c r="A31" s="23" t="s">
        <v>199</v>
      </c>
      <c r="B31" s="19"/>
      <c r="C31" s="19"/>
      <c r="D31" s="6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6"/>
      <c r="S31" s="19">
        <f t="shared" si="0"/>
        <v>0</v>
      </c>
      <c r="T31" s="80">
        <f t="shared" si="1"/>
        <v>0</v>
      </c>
      <c r="U31" s="81">
        <f t="shared" si="2"/>
        <v>0</v>
      </c>
    </row>
    <row r="32" spans="1:21" ht="12.75">
      <c r="A32" s="18" t="s">
        <v>95</v>
      </c>
      <c r="B32" s="19"/>
      <c r="C32" s="19"/>
      <c r="D32" s="6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6"/>
      <c r="S32" s="19">
        <f t="shared" si="0"/>
        <v>0</v>
      </c>
      <c r="T32" s="80">
        <f t="shared" si="1"/>
        <v>0</v>
      </c>
      <c r="U32" s="81">
        <f t="shared" si="2"/>
        <v>0</v>
      </c>
    </row>
    <row r="33" spans="1:21" ht="12.75">
      <c r="A33" s="18" t="s">
        <v>96</v>
      </c>
      <c r="B33" s="19"/>
      <c r="C33" s="19"/>
      <c r="D33" s="6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6"/>
      <c r="S33" s="19">
        <f t="shared" si="0"/>
        <v>0</v>
      </c>
      <c r="T33" s="80">
        <f t="shared" si="1"/>
        <v>0</v>
      </c>
      <c r="U33" s="81">
        <f t="shared" si="2"/>
        <v>0</v>
      </c>
    </row>
    <row r="34" spans="1:21" ht="12.75">
      <c r="A34" s="18" t="s">
        <v>174</v>
      </c>
      <c r="B34" s="19"/>
      <c r="C34" s="19"/>
      <c r="D34" s="6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19">
        <f t="shared" si="0"/>
        <v>0</v>
      </c>
      <c r="T34" s="80">
        <f t="shared" si="1"/>
        <v>0</v>
      </c>
      <c r="U34" s="81">
        <f t="shared" si="2"/>
        <v>0</v>
      </c>
    </row>
    <row r="35" spans="1:21" ht="12.75">
      <c r="A35" s="18" t="s">
        <v>20</v>
      </c>
      <c r="B35" s="19"/>
      <c r="C35" s="19"/>
      <c r="D35" s="6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7"/>
      <c r="S35" s="19">
        <f t="shared" si="0"/>
        <v>0</v>
      </c>
      <c r="T35" s="80">
        <f t="shared" si="1"/>
        <v>0</v>
      </c>
      <c r="U35" s="81">
        <f t="shared" si="2"/>
        <v>0</v>
      </c>
    </row>
    <row r="36" spans="1:21" ht="12.75">
      <c r="A36" s="18" t="s">
        <v>94</v>
      </c>
      <c r="B36" s="19"/>
      <c r="C36" s="19"/>
      <c r="D36" s="6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7"/>
      <c r="S36" s="19">
        <f t="shared" si="0"/>
        <v>0</v>
      </c>
      <c r="T36" s="80">
        <f t="shared" si="1"/>
        <v>0</v>
      </c>
      <c r="U36" s="81">
        <f t="shared" si="2"/>
        <v>0</v>
      </c>
    </row>
    <row r="37" spans="1:21" ht="12.75">
      <c r="A37" s="18" t="s">
        <v>21</v>
      </c>
      <c r="B37" s="19"/>
      <c r="C37" s="19">
        <v>1</v>
      </c>
      <c r="D37" s="6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>
        <v>1</v>
      </c>
      <c r="R37" s="27"/>
      <c r="S37" s="19">
        <f t="shared" si="0"/>
        <v>2</v>
      </c>
      <c r="T37" s="80">
        <f t="shared" si="1"/>
        <v>0.13333333333333333</v>
      </c>
      <c r="U37" s="81">
        <f t="shared" si="2"/>
        <v>146.84287812041117</v>
      </c>
    </row>
    <row r="38" spans="1:21" ht="12.75">
      <c r="A38" s="18" t="s">
        <v>97</v>
      </c>
      <c r="B38" s="19"/>
      <c r="C38" s="19"/>
      <c r="D38" s="64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7"/>
      <c r="S38" s="19">
        <f t="shared" si="0"/>
        <v>0</v>
      </c>
      <c r="T38" s="80">
        <f t="shared" si="1"/>
        <v>0</v>
      </c>
      <c r="U38" s="81">
        <f t="shared" si="2"/>
        <v>0</v>
      </c>
    </row>
    <row r="39" spans="1:21" ht="12.75">
      <c r="A39" s="18" t="s">
        <v>22</v>
      </c>
      <c r="B39" s="19"/>
      <c r="C39" s="19"/>
      <c r="D39" s="64"/>
      <c r="E39" s="19"/>
      <c r="F39" s="19"/>
      <c r="G39" s="19"/>
      <c r="H39" s="19"/>
      <c r="I39" s="19"/>
      <c r="J39" s="22"/>
      <c r="K39" s="19"/>
      <c r="L39" s="19"/>
      <c r="M39" s="19"/>
      <c r="N39" s="19"/>
      <c r="O39" s="19"/>
      <c r="P39" s="19"/>
      <c r="Q39" s="19"/>
      <c r="R39" s="26"/>
      <c r="S39" s="19">
        <f t="shared" si="0"/>
        <v>0</v>
      </c>
      <c r="T39" s="80">
        <f t="shared" si="1"/>
        <v>0</v>
      </c>
      <c r="U39" s="81">
        <f t="shared" si="2"/>
        <v>0</v>
      </c>
    </row>
    <row r="40" spans="1:21" ht="12.75">
      <c r="A40" s="18" t="s">
        <v>23</v>
      </c>
      <c r="B40" s="19"/>
      <c r="C40" s="19"/>
      <c r="D40" s="64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19">
        <f aca="true" t="shared" si="3" ref="S40:S76">SUM(B40,C40,E40:Q40)</f>
        <v>0</v>
      </c>
      <c r="T40" s="80">
        <f aca="true" t="shared" si="4" ref="T40:T71">S40/15</f>
        <v>0</v>
      </c>
      <c r="U40" s="81">
        <f aca="true" t="shared" si="5" ref="U40:U71">T40/0.000908</f>
        <v>0</v>
      </c>
    </row>
    <row r="41" spans="1:21" ht="12.75">
      <c r="A41" s="18" t="s">
        <v>194</v>
      </c>
      <c r="B41" s="19"/>
      <c r="C41" s="19"/>
      <c r="D41" s="64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19">
        <f t="shared" si="3"/>
        <v>0</v>
      </c>
      <c r="T41" s="80">
        <f t="shared" si="4"/>
        <v>0</v>
      </c>
      <c r="U41" s="81">
        <f t="shared" si="5"/>
        <v>0</v>
      </c>
    </row>
    <row r="42" spans="1:21" ht="12.75">
      <c r="A42" s="18" t="s">
        <v>169</v>
      </c>
      <c r="B42" s="19"/>
      <c r="C42" s="19"/>
      <c r="D42" s="64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19">
        <f t="shared" si="3"/>
        <v>0</v>
      </c>
      <c r="T42" s="80">
        <f t="shared" si="4"/>
        <v>0</v>
      </c>
      <c r="U42" s="81">
        <f t="shared" si="5"/>
        <v>0</v>
      </c>
    </row>
    <row r="43" spans="1:21" ht="12.75">
      <c r="A43" s="18" t="s">
        <v>196</v>
      </c>
      <c r="B43" s="19"/>
      <c r="C43" s="19"/>
      <c r="D43" s="64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  <c r="S43" s="19">
        <f t="shared" si="3"/>
        <v>0</v>
      </c>
      <c r="T43" s="80">
        <f t="shared" si="4"/>
        <v>0</v>
      </c>
      <c r="U43" s="81">
        <f t="shared" si="5"/>
        <v>0</v>
      </c>
    </row>
    <row r="44" spans="1:21" ht="12.75">
      <c r="A44" s="18" t="s">
        <v>24</v>
      </c>
      <c r="B44" s="19"/>
      <c r="C44" s="19"/>
      <c r="D44" s="64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19">
        <f t="shared" si="3"/>
        <v>0</v>
      </c>
      <c r="T44" s="80">
        <f t="shared" si="4"/>
        <v>0</v>
      </c>
      <c r="U44" s="81">
        <f t="shared" si="5"/>
        <v>0</v>
      </c>
    </row>
    <row r="45" spans="1:21" ht="12.75">
      <c r="A45" s="18" t="s">
        <v>25</v>
      </c>
      <c r="B45" s="19"/>
      <c r="C45" s="19"/>
      <c r="D45" s="64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19">
        <f t="shared" si="3"/>
        <v>0</v>
      </c>
      <c r="T45" s="80">
        <f t="shared" si="4"/>
        <v>0</v>
      </c>
      <c r="U45" s="81">
        <f t="shared" si="5"/>
        <v>0</v>
      </c>
    </row>
    <row r="46" spans="1:21" ht="12.75">
      <c r="A46" s="23" t="s">
        <v>197</v>
      </c>
      <c r="B46" s="19"/>
      <c r="C46" s="19"/>
      <c r="D46" s="64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19">
        <f t="shared" si="3"/>
        <v>0</v>
      </c>
      <c r="T46" s="80">
        <f t="shared" si="4"/>
        <v>0</v>
      </c>
      <c r="U46" s="81">
        <f t="shared" si="5"/>
        <v>0</v>
      </c>
    </row>
    <row r="47" spans="1:21" ht="12.75">
      <c r="A47" s="23" t="s">
        <v>26</v>
      </c>
      <c r="B47" s="19"/>
      <c r="C47" s="19">
        <v>4</v>
      </c>
      <c r="D47" s="64"/>
      <c r="E47" s="19"/>
      <c r="F47" s="19">
        <v>1</v>
      </c>
      <c r="G47" s="19"/>
      <c r="H47" s="19">
        <v>1</v>
      </c>
      <c r="I47" s="19"/>
      <c r="J47" s="19">
        <v>1</v>
      </c>
      <c r="K47" s="19"/>
      <c r="L47" s="19"/>
      <c r="M47" s="19"/>
      <c r="N47" s="19">
        <v>2</v>
      </c>
      <c r="O47" s="19">
        <v>1</v>
      </c>
      <c r="P47" s="19"/>
      <c r="Q47" s="19"/>
      <c r="R47" s="20"/>
      <c r="S47" s="19">
        <f t="shared" si="3"/>
        <v>10</v>
      </c>
      <c r="T47" s="80">
        <f t="shared" si="4"/>
        <v>0.6666666666666666</v>
      </c>
      <c r="U47" s="81">
        <f t="shared" si="5"/>
        <v>734.2143906020558</v>
      </c>
    </row>
    <row r="48" spans="1:21" ht="12.75">
      <c r="A48" s="18" t="s">
        <v>171</v>
      </c>
      <c r="B48" s="19"/>
      <c r="C48" s="19"/>
      <c r="D48" s="64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19">
        <f t="shared" si="3"/>
        <v>0</v>
      </c>
      <c r="T48" s="80">
        <f t="shared" si="4"/>
        <v>0</v>
      </c>
      <c r="U48" s="81">
        <f t="shared" si="5"/>
        <v>0</v>
      </c>
    </row>
    <row r="49" spans="1:21" ht="12.75">
      <c r="A49" s="18" t="s">
        <v>195</v>
      </c>
      <c r="B49" s="19"/>
      <c r="C49" s="19"/>
      <c r="D49" s="64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  <c r="S49" s="19">
        <f t="shared" si="3"/>
        <v>0</v>
      </c>
      <c r="T49" s="80">
        <f t="shared" si="4"/>
        <v>0</v>
      </c>
      <c r="U49" s="81">
        <f t="shared" si="5"/>
        <v>0</v>
      </c>
    </row>
    <row r="50" spans="1:21" ht="12.75">
      <c r="A50" s="18" t="s">
        <v>92</v>
      </c>
      <c r="B50" s="19"/>
      <c r="C50" s="19"/>
      <c r="D50" s="64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19">
        <f t="shared" si="3"/>
        <v>0</v>
      </c>
      <c r="T50" s="80">
        <f t="shared" si="4"/>
        <v>0</v>
      </c>
      <c r="U50" s="81">
        <f t="shared" si="5"/>
        <v>0</v>
      </c>
    </row>
    <row r="51" spans="1:21" ht="12.75">
      <c r="A51" s="18" t="s">
        <v>69</v>
      </c>
      <c r="B51" s="19"/>
      <c r="C51" s="19"/>
      <c r="D51" s="64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  <c r="S51" s="19">
        <f t="shared" si="3"/>
        <v>0</v>
      </c>
      <c r="T51" s="80">
        <f t="shared" si="4"/>
        <v>0</v>
      </c>
      <c r="U51" s="81">
        <f t="shared" si="5"/>
        <v>0</v>
      </c>
    </row>
    <row r="52" spans="1:21" ht="12.75">
      <c r="A52" s="18" t="s">
        <v>27</v>
      </c>
      <c r="B52" s="28"/>
      <c r="C52" s="19"/>
      <c r="D52" s="64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  <c r="S52" s="19">
        <f t="shared" si="3"/>
        <v>0</v>
      </c>
      <c r="T52" s="80">
        <f t="shared" si="4"/>
        <v>0</v>
      </c>
      <c r="U52" s="81">
        <f t="shared" si="5"/>
        <v>0</v>
      </c>
    </row>
    <row r="53" spans="1:21" ht="12.75">
      <c r="A53" s="18" t="s">
        <v>28</v>
      </c>
      <c r="B53" s="19"/>
      <c r="C53" s="19">
        <v>1</v>
      </c>
      <c r="D53" s="64"/>
      <c r="E53" s="19"/>
      <c r="F53" s="19"/>
      <c r="G53" s="19"/>
      <c r="H53" s="19"/>
      <c r="I53" s="19">
        <v>2</v>
      </c>
      <c r="J53" s="19"/>
      <c r="K53" s="19"/>
      <c r="L53" s="19"/>
      <c r="M53" s="19"/>
      <c r="N53" s="19"/>
      <c r="O53" s="19"/>
      <c r="P53" s="19"/>
      <c r="Q53" s="19"/>
      <c r="R53" s="20"/>
      <c r="S53" s="19">
        <f t="shared" si="3"/>
        <v>3</v>
      </c>
      <c r="T53" s="80">
        <f t="shared" si="4"/>
        <v>0.2</v>
      </c>
      <c r="U53" s="81">
        <f t="shared" si="5"/>
        <v>220.26431718061676</v>
      </c>
    </row>
    <row r="54" spans="1:21" ht="12.75">
      <c r="A54" s="18" t="s">
        <v>77</v>
      </c>
      <c r="B54" s="19"/>
      <c r="C54" s="19"/>
      <c r="D54" s="64"/>
      <c r="E54" s="19"/>
      <c r="F54" s="19"/>
      <c r="G54" s="19"/>
      <c r="H54" s="19">
        <v>1</v>
      </c>
      <c r="I54" s="19">
        <v>1</v>
      </c>
      <c r="J54" s="19">
        <v>2</v>
      </c>
      <c r="K54" s="19"/>
      <c r="L54" s="19">
        <v>1</v>
      </c>
      <c r="M54" s="19">
        <v>1</v>
      </c>
      <c r="N54" s="19">
        <v>2</v>
      </c>
      <c r="O54" s="19"/>
      <c r="P54" s="19">
        <v>2</v>
      </c>
      <c r="Q54" s="19"/>
      <c r="R54" s="20"/>
      <c r="S54" s="19">
        <f t="shared" si="3"/>
        <v>10</v>
      </c>
      <c r="T54" s="80">
        <f t="shared" si="4"/>
        <v>0.6666666666666666</v>
      </c>
      <c r="U54" s="81">
        <f t="shared" si="5"/>
        <v>734.2143906020558</v>
      </c>
    </row>
    <row r="55" spans="1:21" ht="12.75">
      <c r="A55" s="18" t="s">
        <v>29</v>
      </c>
      <c r="B55" s="19"/>
      <c r="C55" s="19"/>
      <c r="D55" s="64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19">
        <f t="shared" si="3"/>
        <v>0</v>
      </c>
      <c r="T55" s="80">
        <f t="shared" si="4"/>
        <v>0</v>
      </c>
      <c r="U55" s="81">
        <f t="shared" si="5"/>
        <v>0</v>
      </c>
    </row>
    <row r="56" spans="1:21" ht="12.75">
      <c r="A56" s="18" t="s">
        <v>162</v>
      </c>
      <c r="B56" s="19"/>
      <c r="C56" s="19"/>
      <c r="D56" s="64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  <c r="S56" s="19">
        <f t="shared" si="3"/>
        <v>0</v>
      </c>
      <c r="T56" s="80">
        <f t="shared" si="4"/>
        <v>0</v>
      </c>
      <c r="U56" s="81">
        <f t="shared" si="5"/>
        <v>0</v>
      </c>
    </row>
    <row r="57" spans="1:21" ht="12.75">
      <c r="A57" s="18" t="s">
        <v>30</v>
      </c>
      <c r="B57" s="19"/>
      <c r="C57" s="19"/>
      <c r="D57" s="64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19">
        <f t="shared" si="3"/>
        <v>0</v>
      </c>
      <c r="T57" s="80">
        <f t="shared" si="4"/>
        <v>0</v>
      </c>
      <c r="U57" s="81">
        <f t="shared" si="5"/>
        <v>0</v>
      </c>
    </row>
    <row r="58" spans="1:21" ht="12.75">
      <c r="A58" s="18" t="s">
        <v>31</v>
      </c>
      <c r="B58" s="19"/>
      <c r="C58" s="19"/>
      <c r="D58" s="64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  <c r="S58" s="19">
        <f t="shared" si="3"/>
        <v>0</v>
      </c>
      <c r="T58" s="80">
        <f t="shared" si="4"/>
        <v>0</v>
      </c>
      <c r="U58" s="81">
        <f t="shared" si="5"/>
        <v>0</v>
      </c>
    </row>
    <row r="59" spans="1:21" ht="12.75">
      <c r="A59" s="18" t="s">
        <v>32</v>
      </c>
      <c r="B59" s="19"/>
      <c r="C59" s="19"/>
      <c r="D59" s="6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  <c r="S59" s="19">
        <f t="shared" si="3"/>
        <v>0</v>
      </c>
      <c r="T59" s="80">
        <f t="shared" si="4"/>
        <v>0</v>
      </c>
      <c r="U59" s="81">
        <f t="shared" si="5"/>
        <v>0</v>
      </c>
    </row>
    <row r="60" spans="1:21" ht="12.75">
      <c r="A60" s="18" t="s">
        <v>88</v>
      </c>
      <c r="B60" s="19"/>
      <c r="C60" s="19"/>
      <c r="D60" s="64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s="19">
        <f t="shared" si="3"/>
        <v>0</v>
      </c>
      <c r="T60" s="80">
        <f t="shared" si="4"/>
        <v>0</v>
      </c>
      <c r="U60" s="81">
        <f t="shared" si="5"/>
        <v>0</v>
      </c>
    </row>
    <row r="61" spans="1:21" ht="12.75">
      <c r="A61" s="23" t="s">
        <v>72</v>
      </c>
      <c r="B61" s="19"/>
      <c r="C61" s="19"/>
      <c r="D61" s="64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19">
        <f t="shared" si="3"/>
        <v>0</v>
      </c>
      <c r="T61" s="80">
        <f t="shared" si="4"/>
        <v>0</v>
      </c>
      <c r="U61" s="81">
        <f t="shared" si="5"/>
        <v>0</v>
      </c>
    </row>
    <row r="62" spans="1:21" ht="12.75">
      <c r="A62" s="18" t="s">
        <v>176</v>
      </c>
      <c r="B62" s="19"/>
      <c r="C62" s="19"/>
      <c r="D62" s="64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19">
        <f t="shared" si="3"/>
        <v>0</v>
      </c>
      <c r="T62" s="80">
        <f t="shared" si="4"/>
        <v>0</v>
      </c>
      <c r="U62" s="81">
        <f t="shared" si="5"/>
        <v>0</v>
      </c>
    </row>
    <row r="63" spans="1:21" ht="12.75">
      <c r="A63" s="23" t="s">
        <v>198</v>
      </c>
      <c r="B63" s="19"/>
      <c r="C63" s="19"/>
      <c r="D63" s="64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  <c r="S63" s="19">
        <f t="shared" si="3"/>
        <v>0</v>
      </c>
      <c r="T63" s="80">
        <f t="shared" si="4"/>
        <v>0</v>
      </c>
      <c r="U63" s="81">
        <f t="shared" si="5"/>
        <v>0</v>
      </c>
    </row>
    <row r="64" spans="1:21" ht="12.75">
      <c r="A64" s="8" t="s">
        <v>35</v>
      </c>
      <c r="B64" s="19"/>
      <c r="C64" s="19"/>
      <c r="D64" s="64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  <c r="S64" s="19">
        <f t="shared" si="3"/>
        <v>0</v>
      </c>
      <c r="T64" s="80">
        <f t="shared" si="4"/>
        <v>0</v>
      </c>
      <c r="U64" s="81">
        <f t="shared" si="5"/>
        <v>0</v>
      </c>
    </row>
    <row r="65" spans="1:21" ht="12.75">
      <c r="A65" s="1" t="s">
        <v>33</v>
      </c>
      <c r="B65" s="24"/>
      <c r="C65" s="24"/>
      <c r="D65" s="6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0"/>
      <c r="S65" s="19">
        <f t="shared" si="3"/>
        <v>0</v>
      </c>
      <c r="T65" s="80">
        <f t="shared" si="4"/>
        <v>0</v>
      </c>
      <c r="U65" s="81">
        <f t="shared" si="5"/>
        <v>0</v>
      </c>
    </row>
    <row r="66" spans="1:21" ht="12.75">
      <c r="A66" s="18" t="s">
        <v>192</v>
      </c>
      <c r="B66" s="19"/>
      <c r="C66" s="19"/>
      <c r="D66" s="64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  <c r="S66" s="19">
        <f t="shared" si="3"/>
        <v>0</v>
      </c>
      <c r="T66" s="80">
        <f t="shared" si="4"/>
        <v>0</v>
      </c>
      <c r="U66" s="81">
        <f t="shared" si="5"/>
        <v>0</v>
      </c>
    </row>
    <row r="67" spans="1:21" ht="12.75">
      <c r="A67" s="18" t="s">
        <v>34</v>
      </c>
      <c r="B67" s="19">
        <v>4</v>
      </c>
      <c r="C67" s="19"/>
      <c r="D67" s="64"/>
      <c r="E67" s="19"/>
      <c r="F67" s="19"/>
      <c r="G67" s="19"/>
      <c r="H67" s="19">
        <v>1</v>
      </c>
      <c r="I67" s="19">
        <v>1</v>
      </c>
      <c r="J67" s="19">
        <v>1</v>
      </c>
      <c r="K67" s="19"/>
      <c r="L67" s="19">
        <v>1</v>
      </c>
      <c r="M67" s="19"/>
      <c r="N67" s="19"/>
      <c r="O67" s="19"/>
      <c r="P67" s="19">
        <v>1</v>
      </c>
      <c r="Q67" s="19"/>
      <c r="R67" s="20"/>
      <c r="S67" s="19">
        <f t="shared" si="3"/>
        <v>9</v>
      </c>
      <c r="T67" s="80">
        <f t="shared" si="4"/>
        <v>0.6</v>
      </c>
      <c r="U67" s="81">
        <f t="shared" si="5"/>
        <v>660.7929515418502</v>
      </c>
    </row>
    <row r="68" spans="1:21" ht="12.75">
      <c r="A68" t="s">
        <v>36</v>
      </c>
      <c r="B68" s="29"/>
      <c r="C68" s="29"/>
      <c r="D68" s="64"/>
      <c r="E68" s="29"/>
      <c r="F68" s="29"/>
      <c r="G68" s="29"/>
      <c r="H68" s="29"/>
      <c r="I68" s="29"/>
      <c r="J68" s="29"/>
      <c r="K68" s="29"/>
      <c r="L68" s="24"/>
      <c r="M68" s="19"/>
      <c r="N68" s="19"/>
      <c r="O68" s="19"/>
      <c r="P68" s="19"/>
      <c r="Q68" s="19"/>
      <c r="R68" s="20"/>
      <c r="S68" s="19">
        <f t="shared" si="3"/>
        <v>0</v>
      </c>
      <c r="T68" s="80">
        <f t="shared" si="4"/>
        <v>0</v>
      </c>
      <c r="U68" s="81">
        <f t="shared" si="5"/>
        <v>0</v>
      </c>
    </row>
    <row r="69" spans="1:21" ht="12.75">
      <c r="A69" s="30" t="s">
        <v>57</v>
      </c>
      <c r="B69" s="24"/>
      <c r="C69" s="24">
        <v>1</v>
      </c>
      <c r="D69" s="64"/>
      <c r="E69" s="24"/>
      <c r="F69" s="24"/>
      <c r="G69" s="24"/>
      <c r="H69" s="24"/>
      <c r="I69" s="24"/>
      <c r="J69" s="24"/>
      <c r="K69" s="24">
        <v>1</v>
      </c>
      <c r="L69" s="24"/>
      <c r="M69" s="24"/>
      <c r="N69" s="24"/>
      <c r="O69" s="25"/>
      <c r="P69" s="25"/>
      <c r="Q69" s="25"/>
      <c r="R69" s="20"/>
      <c r="S69" s="19">
        <f t="shared" si="3"/>
        <v>2</v>
      </c>
      <c r="T69" s="80">
        <f t="shared" si="4"/>
        <v>0.13333333333333333</v>
      </c>
      <c r="U69" s="81">
        <f t="shared" si="5"/>
        <v>146.84287812041117</v>
      </c>
    </row>
    <row r="70" spans="1:21" ht="12.75">
      <c r="A70" s="30" t="s">
        <v>37</v>
      </c>
      <c r="B70" s="24"/>
      <c r="C70" s="24"/>
      <c r="D70" s="6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5"/>
      <c r="P70" s="25"/>
      <c r="Q70" s="25"/>
      <c r="R70" s="20"/>
      <c r="S70" s="19">
        <f t="shared" si="3"/>
        <v>0</v>
      </c>
      <c r="T70" s="80">
        <f t="shared" si="4"/>
        <v>0</v>
      </c>
      <c r="U70" s="81">
        <f t="shared" si="5"/>
        <v>0</v>
      </c>
    </row>
    <row r="71" spans="1:21" ht="12.75">
      <c r="A71" s="30" t="s">
        <v>58</v>
      </c>
      <c r="B71" s="24"/>
      <c r="C71" s="24"/>
      <c r="D71" s="6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/>
      <c r="P71" s="25"/>
      <c r="Q71" s="25"/>
      <c r="R71" s="20"/>
      <c r="S71" s="19">
        <f t="shared" si="3"/>
        <v>0</v>
      </c>
      <c r="T71" s="80">
        <f t="shared" si="4"/>
        <v>0</v>
      </c>
      <c r="U71" s="81">
        <f t="shared" si="5"/>
        <v>0</v>
      </c>
    </row>
    <row r="72" spans="1:21" ht="12.75">
      <c r="A72" s="30" t="s">
        <v>177</v>
      </c>
      <c r="B72" s="24"/>
      <c r="C72" s="24"/>
      <c r="D72" s="6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25"/>
      <c r="Q72" s="25"/>
      <c r="R72" s="20"/>
      <c r="S72" s="19">
        <f t="shared" si="3"/>
        <v>0</v>
      </c>
      <c r="T72" s="80">
        <f aca="true" t="shared" si="6" ref="T72:T77">S72/15</f>
        <v>0</v>
      </c>
      <c r="U72" s="81">
        <f aca="true" t="shared" si="7" ref="U72:U77">T72/0.000908</f>
        <v>0</v>
      </c>
    </row>
    <row r="73" spans="1:21" ht="12.75">
      <c r="A73" s="18" t="s">
        <v>38</v>
      </c>
      <c r="B73" s="31">
        <v>23</v>
      </c>
      <c r="C73" s="25">
        <v>2</v>
      </c>
      <c r="D73" s="65"/>
      <c r="E73" s="25"/>
      <c r="F73" s="25">
        <v>4</v>
      </c>
      <c r="G73" s="25">
        <v>1</v>
      </c>
      <c r="H73" s="25">
        <v>12</v>
      </c>
      <c r="I73" s="25">
        <v>9</v>
      </c>
      <c r="J73" s="25">
        <v>4</v>
      </c>
      <c r="K73" s="25"/>
      <c r="L73" s="25"/>
      <c r="M73" s="25">
        <v>2</v>
      </c>
      <c r="N73" s="25">
        <v>3</v>
      </c>
      <c r="O73" s="25">
        <v>8</v>
      </c>
      <c r="P73" s="25">
        <v>6</v>
      </c>
      <c r="Q73" s="25">
        <v>3</v>
      </c>
      <c r="R73" s="20"/>
      <c r="S73" s="19">
        <f t="shared" si="3"/>
        <v>77</v>
      </c>
      <c r="T73" s="80">
        <f t="shared" si="6"/>
        <v>5.133333333333334</v>
      </c>
      <c r="U73" s="81">
        <f t="shared" si="7"/>
        <v>5653.450807635831</v>
      </c>
    </row>
    <row r="74" spans="1:21" ht="12.75">
      <c r="A74" s="18" t="s">
        <v>74</v>
      </c>
      <c r="B74" s="31"/>
      <c r="C74" s="25"/>
      <c r="D74" s="6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0"/>
      <c r="S74" s="19">
        <f t="shared" si="3"/>
        <v>0</v>
      </c>
      <c r="T74" s="80">
        <f t="shared" si="6"/>
        <v>0</v>
      </c>
      <c r="U74" s="81">
        <f t="shared" si="7"/>
        <v>0</v>
      </c>
    </row>
    <row r="75" spans="1:21" ht="12.75">
      <c r="A75" s="18" t="s">
        <v>39</v>
      </c>
      <c r="B75" s="31"/>
      <c r="C75" s="25"/>
      <c r="D75" s="64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0"/>
      <c r="S75" s="19">
        <f t="shared" si="3"/>
        <v>0</v>
      </c>
      <c r="T75" s="80">
        <f t="shared" si="6"/>
        <v>0</v>
      </c>
      <c r="U75" s="81">
        <f t="shared" si="7"/>
        <v>0</v>
      </c>
    </row>
    <row r="76" spans="1:21" ht="12.75">
      <c r="A76" s="32" t="s">
        <v>40</v>
      </c>
      <c r="B76" s="19"/>
      <c r="C76" s="19"/>
      <c r="D76" s="64"/>
      <c r="E76" s="19"/>
      <c r="F76" s="19"/>
      <c r="G76" s="3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0"/>
      <c r="S76" s="19">
        <f t="shared" si="3"/>
        <v>0</v>
      </c>
      <c r="T76" s="80">
        <f t="shared" si="6"/>
        <v>0</v>
      </c>
      <c r="U76" s="81">
        <f t="shared" si="7"/>
        <v>0</v>
      </c>
    </row>
    <row r="77" spans="1:21" ht="12.75">
      <c r="A77" s="57"/>
      <c r="B77" s="20"/>
      <c r="C77" s="20"/>
      <c r="D77" s="20"/>
      <c r="E77" s="20"/>
      <c r="F77" s="20"/>
      <c r="H77" s="56"/>
      <c r="I77" s="56"/>
      <c r="J77" s="56"/>
      <c r="K77" s="56"/>
      <c r="L77" s="56"/>
      <c r="M77" s="56"/>
      <c r="N77" s="56"/>
      <c r="O77" s="56"/>
      <c r="P77" s="56"/>
      <c r="Q77" s="58"/>
      <c r="R77" s="20"/>
      <c r="S77" s="20"/>
      <c r="T77" s="83"/>
      <c r="U77" s="82"/>
    </row>
    <row r="78" spans="1:21" ht="12.75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52"/>
      <c r="U78" s="53"/>
    </row>
    <row r="79" spans="1:21" ht="12.75">
      <c r="A79" s="35" t="s">
        <v>54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7"/>
      <c r="U79" s="38"/>
    </row>
    <row r="80" spans="1:21" ht="12.75">
      <c r="A80" t="s">
        <v>168</v>
      </c>
      <c r="B80" s="85"/>
      <c r="C80" s="85"/>
      <c r="D80" s="64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4"/>
      <c r="S80" s="19">
        <f>SUM(B80,C80,E80:Q80)</f>
        <v>0</v>
      </c>
      <c r="T80" s="80">
        <f aca="true" t="shared" si="8" ref="T80:T101">S80/15</f>
        <v>0</v>
      </c>
      <c r="U80" s="81">
        <f aca="true" t="shared" si="9" ref="U80:U101">T80/0.000908</f>
        <v>0</v>
      </c>
    </row>
    <row r="81" spans="1:21" ht="12.75">
      <c r="A81" t="s">
        <v>98</v>
      </c>
      <c r="B81" s="24"/>
      <c r="C81" s="24"/>
      <c r="D81" s="64"/>
      <c r="E81" s="24"/>
      <c r="F81" s="24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0"/>
      <c r="S81" s="19">
        <f aca="true" t="shared" si="10" ref="S81:S99">SUM(B81,C81,E81:Q81)</f>
        <v>0</v>
      </c>
      <c r="T81" s="80">
        <f t="shared" si="8"/>
        <v>0</v>
      </c>
      <c r="U81" s="81">
        <f t="shared" si="9"/>
        <v>0</v>
      </c>
    </row>
    <row r="82" spans="1:21" ht="12.75">
      <c r="A82" t="s">
        <v>41</v>
      </c>
      <c r="B82" s="24"/>
      <c r="C82" s="24">
        <v>1</v>
      </c>
      <c r="D82" s="64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>
        <v>1</v>
      </c>
      <c r="Q82" s="25"/>
      <c r="R82" s="20"/>
      <c r="S82" s="19">
        <f t="shared" si="10"/>
        <v>2</v>
      </c>
      <c r="T82" s="80">
        <f t="shared" si="8"/>
        <v>0.13333333333333333</v>
      </c>
      <c r="U82" s="81">
        <f t="shared" si="9"/>
        <v>146.84287812041117</v>
      </c>
    </row>
    <row r="83" spans="1:21" ht="12.75">
      <c r="A83" t="s">
        <v>153</v>
      </c>
      <c r="B83" s="24"/>
      <c r="C83" s="24"/>
      <c r="D83" s="64"/>
      <c r="E83" s="24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0"/>
      <c r="S83" s="19">
        <f t="shared" si="10"/>
        <v>0</v>
      </c>
      <c r="T83" s="80">
        <f t="shared" si="8"/>
        <v>0</v>
      </c>
      <c r="U83" s="81">
        <f t="shared" si="9"/>
        <v>0</v>
      </c>
    </row>
    <row r="84" spans="1:21" ht="12.75">
      <c r="A84" s="48" t="s">
        <v>60</v>
      </c>
      <c r="B84" s="24"/>
      <c r="C84" s="24"/>
      <c r="D84" s="64"/>
      <c r="E84" s="24"/>
      <c r="F84" s="24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0"/>
      <c r="S84" s="19">
        <f t="shared" si="10"/>
        <v>0</v>
      </c>
      <c r="T84" s="80">
        <f t="shared" si="8"/>
        <v>0</v>
      </c>
      <c r="U84" s="81">
        <f t="shared" si="9"/>
        <v>0</v>
      </c>
    </row>
    <row r="85" spans="1:21" ht="12.75">
      <c r="A85" t="s">
        <v>42</v>
      </c>
      <c r="B85" s="24"/>
      <c r="C85" s="24"/>
      <c r="D85" s="64"/>
      <c r="E85" s="24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0"/>
      <c r="S85" s="19">
        <f t="shared" si="10"/>
        <v>0</v>
      </c>
      <c r="T85" s="80">
        <f t="shared" si="8"/>
        <v>0</v>
      </c>
      <c r="U85" s="81">
        <f t="shared" si="9"/>
        <v>0</v>
      </c>
    </row>
    <row r="86" spans="1:21" ht="12.75">
      <c r="A86" t="s">
        <v>59</v>
      </c>
      <c r="B86" s="24"/>
      <c r="C86" s="24"/>
      <c r="D86" s="64"/>
      <c r="E86" s="24">
        <v>1</v>
      </c>
      <c r="F86" s="24">
        <v>1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0"/>
      <c r="S86" s="19">
        <f t="shared" si="10"/>
        <v>2</v>
      </c>
      <c r="T86" s="80">
        <f t="shared" si="8"/>
        <v>0.13333333333333333</v>
      </c>
      <c r="U86" s="81">
        <f t="shared" si="9"/>
        <v>146.84287812041117</v>
      </c>
    </row>
    <row r="87" spans="1:21" ht="12.75">
      <c r="A87" t="s">
        <v>71</v>
      </c>
      <c r="B87" s="24">
        <v>1</v>
      </c>
      <c r="C87" s="24"/>
      <c r="D87" s="64"/>
      <c r="E87" s="24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0"/>
      <c r="S87" s="19">
        <f t="shared" si="10"/>
        <v>1</v>
      </c>
      <c r="T87" s="80">
        <f t="shared" si="8"/>
        <v>0.06666666666666667</v>
      </c>
      <c r="U87" s="81">
        <f t="shared" si="9"/>
        <v>73.42143906020559</v>
      </c>
    </row>
    <row r="88" spans="1:21" ht="12.75">
      <c r="A88" s="39" t="s">
        <v>43</v>
      </c>
      <c r="B88" s="25"/>
      <c r="C88" s="25"/>
      <c r="D88" s="64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0"/>
      <c r="S88" s="19">
        <f t="shared" si="10"/>
        <v>0</v>
      </c>
      <c r="T88" s="80">
        <f t="shared" si="8"/>
        <v>0</v>
      </c>
      <c r="U88" s="81">
        <f t="shared" si="9"/>
        <v>0</v>
      </c>
    </row>
    <row r="89" spans="1:21" ht="12.75">
      <c r="A89" s="39" t="s">
        <v>70</v>
      </c>
      <c r="B89" s="25"/>
      <c r="C89" s="25"/>
      <c r="D89" s="64"/>
      <c r="E89" s="25"/>
      <c r="F89" s="25"/>
      <c r="G89" s="25"/>
      <c r="H89" s="25"/>
      <c r="I89" s="25"/>
      <c r="J89" s="25"/>
      <c r="K89" s="25"/>
      <c r="L89" s="25"/>
      <c r="M89" s="25"/>
      <c r="N89" s="25">
        <v>1</v>
      </c>
      <c r="O89" s="25"/>
      <c r="P89" s="25"/>
      <c r="Q89" s="25"/>
      <c r="R89" s="20"/>
      <c r="S89" s="19">
        <f t="shared" si="10"/>
        <v>1</v>
      </c>
      <c r="T89" s="80">
        <f t="shared" si="8"/>
        <v>0.06666666666666667</v>
      </c>
      <c r="U89" s="81">
        <f t="shared" si="9"/>
        <v>73.42143906020559</v>
      </c>
    </row>
    <row r="90" spans="1:21" ht="12.75">
      <c r="A90" s="39" t="s">
        <v>85</v>
      </c>
      <c r="B90" s="25"/>
      <c r="C90" s="25"/>
      <c r="D90" s="64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0"/>
      <c r="S90" s="19">
        <f t="shared" si="10"/>
        <v>0</v>
      </c>
      <c r="T90" s="80">
        <f t="shared" si="8"/>
        <v>0</v>
      </c>
      <c r="U90" s="81">
        <f t="shared" si="9"/>
        <v>0</v>
      </c>
    </row>
    <row r="91" spans="1:21" ht="12.75">
      <c r="A91" s="39" t="s">
        <v>44</v>
      </c>
      <c r="B91" s="25"/>
      <c r="C91" s="25"/>
      <c r="D91" s="64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0"/>
      <c r="S91" s="19">
        <f t="shared" si="10"/>
        <v>0</v>
      </c>
      <c r="T91" s="80">
        <f t="shared" si="8"/>
        <v>0</v>
      </c>
      <c r="U91" s="81">
        <f t="shared" si="9"/>
        <v>0</v>
      </c>
    </row>
    <row r="92" spans="1:21" ht="12.75">
      <c r="A92" s="39" t="s">
        <v>163</v>
      </c>
      <c r="B92" s="25"/>
      <c r="C92" s="25"/>
      <c r="D92" s="64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0"/>
      <c r="S92" s="19">
        <f>SUM(B92,C92,E92:Q92)</f>
        <v>0</v>
      </c>
      <c r="T92" s="80">
        <f t="shared" si="8"/>
        <v>0</v>
      </c>
      <c r="U92" s="81">
        <f t="shared" si="9"/>
        <v>0</v>
      </c>
    </row>
    <row r="93" spans="1:21" ht="12.75">
      <c r="A93" s="39" t="s">
        <v>45</v>
      </c>
      <c r="B93" s="25"/>
      <c r="C93" s="25"/>
      <c r="D93" s="64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0"/>
      <c r="S93" s="19">
        <f t="shared" si="10"/>
        <v>0</v>
      </c>
      <c r="T93" s="80">
        <f t="shared" si="8"/>
        <v>0</v>
      </c>
      <c r="U93" s="81">
        <f t="shared" si="9"/>
        <v>0</v>
      </c>
    </row>
    <row r="94" spans="1:21" ht="12.75">
      <c r="A94" s="39" t="s">
        <v>46</v>
      </c>
      <c r="B94" s="25"/>
      <c r="C94" s="25"/>
      <c r="D94" s="64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0"/>
      <c r="S94" s="19">
        <f t="shared" si="10"/>
        <v>0</v>
      </c>
      <c r="T94" s="80">
        <f t="shared" si="8"/>
        <v>0</v>
      </c>
      <c r="U94" s="81">
        <f t="shared" si="9"/>
        <v>0</v>
      </c>
    </row>
    <row r="95" spans="1:21" ht="12.75">
      <c r="A95" s="39" t="s">
        <v>86</v>
      </c>
      <c r="B95" s="25"/>
      <c r="C95" s="25"/>
      <c r="D95" s="64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0"/>
      <c r="S95" s="19">
        <f t="shared" si="10"/>
        <v>0</v>
      </c>
      <c r="T95" s="80">
        <f t="shared" si="8"/>
        <v>0</v>
      </c>
      <c r="U95" s="81">
        <f t="shared" si="9"/>
        <v>0</v>
      </c>
    </row>
    <row r="96" spans="1:21" ht="12.75">
      <c r="A96" s="39" t="s">
        <v>47</v>
      </c>
      <c r="B96" s="25"/>
      <c r="C96" s="25"/>
      <c r="D96" s="64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7"/>
      <c r="S96" s="19">
        <f t="shared" si="10"/>
        <v>0</v>
      </c>
      <c r="T96" s="80">
        <f t="shared" si="8"/>
        <v>0</v>
      </c>
      <c r="U96" s="81">
        <f t="shared" si="9"/>
        <v>0</v>
      </c>
    </row>
    <row r="97" spans="1:21" ht="12.75">
      <c r="A97" s="54" t="s">
        <v>193</v>
      </c>
      <c r="B97" s="25"/>
      <c r="C97" s="25"/>
      <c r="D97" s="64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7"/>
      <c r="S97" s="19">
        <f>SUM(B97,C97,E97:Q97)</f>
        <v>0</v>
      </c>
      <c r="T97" s="80">
        <f t="shared" si="8"/>
        <v>0</v>
      </c>
      <c r="U97" s="81">
        <f t="shared" si="9"/>
        <v>0</v>
      </c>
    </row>
    <row r="98" spans="1:21" ht="12.75">
      <c r="A98" s="54" t="s">
        <v>172</v>
      </c>
      <c r="B98" s="25"/>
      <c r="C98" s="25"/>
      <c r="D98" s="64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7"/>
      <c r="S98" s="19">
        <f>SUM(B98,C98,E98:Q98)</f>
        <v>0</v>
      </c>
      <c r="T98" s="80">
        <f t="shared" si="8"/>
        <v>0</v>
      </c>
      <c r="U98" s="81">
        <f t="shared" si="9"/>
        <v>0</v>
      </c>
    </row>
    <row r="99" spans="1:21" ht="12.75">
      <c r="A99" s="54" t="s">
        <v>75</v>
      </c>
      <c r="B99" s="25"/>
      <c r="C99" s="25"/>
      <c r="D99" s="64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7"/>
      <c r="S99" s="19">
        <f t="shared" si="10"/>
        <v>0</v>
      </c>
      <c r="T99" s="80">
        <f t="shared" si="8"/>
        <v>0</v>
      </c>
      <c r="U99" s="81">
        <f t="shared" si="9"/>
        <v>0</v>
      </c>
    </row>
    <row r="100" spans="1:21" ht="12.75">
      <c r="A100" s="54" t="s">
        <v>173</v>
      </c>
      <c r="B100" s="25"/>
      <c r="C100" s="25"/>
      <c r="D100" s="64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7"/>
      <c r="S100" s="19">
        <f>SUM(B100,C100,E100:Q100)</f>
        <v>0</v>
      </c>
      <c r="T100" s="80">
        <f t="shared" si="8"/>
        <v>0</v>
      </c>
      <c r="U100" s="81">
        <f t="shared" si="9"/>
        <v>0</v>
      </c>
    </row>
    <row r="101" spans="1:21" ht="12.75">
      <c r="A101" s="57"/>
      <c r="B101" s="20"/>
      <c r="C101" s="20"/>
      <c r="D101" s="20"/>
      <c r="E101" s="20"/>
      <c r="F101" s="20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27"/>
      <c r="S101" s="20"/>
      <c r="T101" s="83"/>
      <c r="U101" s="82"/>
    </row>
    <row r="102" spans="1:21" ht="12.75">
      <c r="A102" s="4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49"/>
      <c r="U102" s="50"/>
    </row>
    <row r="103" spans="1:21" ht="12.75">
      <c r="A103" s="41" t="s">
        <v>61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7"/>
      <c r="U103" s="38"/>
    </row>
    <row r="104" spans="1:21" ht="12.75">
      <c r="A104" s="42" t="s">
        <v>80</v>
      </c>
      <c r="B104" s="25">
        <v>3</v>
      </c>
      <c r="C104" s="25"/>
      <c r="D104" s="64"/>
      <c r="E104" s="25">
        <v>1</v>
      </c>
      <c r="F104" s="25"/>
      <c r="G104" s="25"/>
      <c r="H104" s="25">
        <v>1</v>
      </c>
      <c r="I104" s="25"/>
      <c r="J104" s="25"/>
      <c r="K104" s="25"/>
      <c r="L104" s="25">
        <v>1</v>
      </c>
      <c r="M104" s="25"/>
      <c r="N104" s="25"/>
      <c r="O104" s="25"/>
      <c r="P104" s="25"/>
      <c r="Q104" s="25"/>
      <c r="R104" s="20"/>
      <c r="S104" s="19">
        <f aca="true" t="shared" si="11" ref="S104:S121">SUM(B104,C104,E104:Q104)</f>
        <v>6</v>
      </c>
      <c r="T104" s="80">
        <f aca="true" t="shared" si="12" ref="T104:T124">S104/15</f>
        <v>0.4</v>
      </c>
      <c r="U104" s="81">
        <f aca="true" t="shared" si="13" ref="U104:U124">T104/0.000908</f>
        <v>440.5286343612335</v>
      </c>
    </row>
    <row r="105" spans="1:21" ht="12.75">
      <c r="A105" s="42" t="s">
        <v>63</v>
      </c>
      <c r="B105" s="25"/>
      <c r="C105" s="25"/>
      <c r="D105" s="64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0"/>
      <c r="S105" s="19">
        <f t="shared" si="11"/>
        <v>0</v>
      </c>
      <c r="T105" s="80">
        <f t="shared" si="12"/>
        <v>0</v>
      </c>
      <c r="U105" s="81">
        <f t="shared" si="13"/>
        <v>0</v>
      </c>
    </row>
    <row r="106" spans="1:21" ht="12.75">
      <c r="A106" s="42" t="s">
        <v>65</v>
      </c>
      <c r="B106" s="25"/>
      <c r="C106" s="25"/>
      <c r="D106" s="64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0"/>
      <c r="S106" s="19">
        <f t="shared" si="11"/>
        <v>0</v>
      </c>
      <c r="T106" s="80">
        <f t="shared" si="12"/>
        <v>0</v>
      </c>
      <c r="U106" s="81">
        <f t="shared" si="13"/>
        <v>0</v>
      </c>
    </row>
    <row r="107" spans="1:21" ht="12.75">
      <c r="A107" s="42" t="s">
        <v>156</v>
      </c>
      <c r="B107" s="25"/>
      <c r="C107" s="25"/>
      <c r="D107" s="64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0"/>
      <c r="S107" s="19">
        <f t="shared" si="11"/>
        <v>0</v>
      </c>
      <c r="T107" s="80">
        <f t="shared" si="12"/>
        <v>0</v>
      </c>
      <c r="U107" s="81">
        <f t="shared" si="13"/>
        <v>0</v>
      </c>
    </row>
    <row r="108" spans="1:21" ht="12.75">
      <c r="A108" s="42" t="s">
        <v>84</v>
      </c>
      <c r="B108" s="25"/>
      <c r="C108" s="25"/>
      <c r="D108" s="64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0"/>
      <c r="S108" s="19">
        <f t="shared" si="11"/>
        <v>0</v>
      </c>
      <c r="T108" s="80">
        <f t="shared" si="12"/>
        <v>0</v>
      </c>
      <c r="U108" s="81">
        <f t="shared" si="13"/>
        <v>0</v>
      </c>
    </row>
    <row r="109" spans="1:21" ht="12.75">
      <c r="A109" s="42" t="s">
        <v>178</v>
      </c>
      <c r="B109" s="25"/>
      <c r="C109" s="25"/>
      <c r="D109" s="64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0"/>
      <c r="S109" s="19">
        <f>SUM(B109,C109,E109:Q109)</f>
        <v>0</v>
      </c>
      <c r="T109" s="80">
        <f t="shared" si="12"/>
        <v>0</v>
      </c>
      <c r="U109" s="81">
        <f t="shared" si="13"/>
        <v>0</v>
      </c>
    </row>
    <row r="110" spans="1:21" ht="12.75">
      <c r="A110" s="42" t="s">
        <v>64</v>
      </c>
      <c r="B110" s="25"/>
      <c r="C110" s="25"/>
      <c r="D110" s="64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0"/>
      <c r="S110" s="19">
        <f t="shared" si="11"/>
        <v>0</v>
      </c>
      <c r="T110" s="80">
        <f t="shared" si="12"/>
        <v>0</v>
      </c>
      <c r="U110" s="81">
        <f t="shared" si="13"/>
        <v>0</v>
      </c>
    </row>
    <row r="111" spans="1:21" ht="12.75">
      <c r="A111" s="42" t="s">
        <v>48</v>
      </c>
      <c r="B111" s="31"/>
      <c r="C111" s="25"/>
      <c r="D111" s="64"/>
      <c r="E111" s="25"/>
      <c r="F111" s="25"/>
      <c r="G111" s="25"/>
      <c r="H111" s="25"/>
      <c r="I111" s="25"/>
      <c r="J111" s="25"/>
      <c r="K111" s="25"/>
      <c r="L111" s="31"/>
      <c r="M111" s="25"/>
      <c r="N111" s="25"/>
      <c r="O111" s="25"/>
      <c r="P111" s="25"/>
      <c r="Q111" s="25"/>
      <c r="R111" s="20"/>
      <c r="S111" s="19">
        <f t="shared" si="11"/>
        <v>0</v>
      </c>
      <c r="T111" s="80">
        <f t="shared" si="12"/>
        <v>0</v>
      </c>
      <c r="U111" s="81">
        <f t="shared" si="13"/>
        <v>0</v>
      </c>
    </row>
    <row r="112" spans="1:21" ht="12.75">
      <c r="A112" s="42" t="s">
        <v>49</v>
      </c>
      <c r="B112" s="31"/>
      <c r="C112" s="25"/>
      <c r="D112" s="64"/>
      <c r="E112" s="25"/>
      <c r="F112" s="25"/>
      <c r="G112" s="25"/>
      <c r="H112" s="25"/>
      <c r="I112" s="25"/>
      <c r="J112" s="25"/>
      <c r="K112" s="25"/>
      <c r="L112" s="31"/>
      <c r="M112" s="25"/>
      <c r="N112" s="25"/>
      <c r="O112" s="25"/>
      <c r="P112" s="25"/>
      <c r="Q112" s="25"/>
      <c r="R112" s="20"/>
      <c r="S112" s="19">
        <f t="shared" si="11"/>
        <v>0</v>
      </c>
      <c r="T112" s="80">
        <f t="shared" si="12"/>
        <v>0</v>
      </c>
      <c r="U112" s="81">
        <f t="shared" si="13"/>
        <v>0</v>
      </c>
    </row>
    <row r="113" spans="1:21" ht="12.75">
      <c r="A113" s="42" t="s">
        <v>154</v>
      </c>
      <c r="B113" s="31"/>
      <c r="C113" s="25"/>
      <c r="D113" s="64"/>
      <c r="E113" s="25"/>
      <c r="F113" s="25"/>
      <c r="G113" s="25"/>
      <c r="H113" s="25"/>
      <c r="I113" s="25"/>
      <c r="J113" s="25"/>
      <c r="K113" s="25"/>
      <c r="L113" s="31"/>
      <c r="M113" s="25"/>
      <c r="N113" s="25"/>
      <c r="O113" s="25"/>
      <c r="P113" s="25"/>
      <c r="Q113" s="25"/>
      <c r="R113" s="20"/>
      <c r="S113" s="19">
        <f t="shared" si="11"/>
        <v>0</v>
      </c>
      <c r="T113" s="80">
        <f t="shared" si="12"/>
        <v>0</v>
      </c>
      <c r="U113" s="81">
        <f t="shared" si="13"/>
        <v>0</v>
      </c>
    </row>
    <row r="114" spans="1:21" ht="12.75">
      <c r="A114" s="42" t="s">
        <v>76</v>
      </c>
      <c r="B114" s="31"/>
      <c r="C114" s="25"/>
      <c r="D114" s="64"/>
      <c r="E114" s="25"/>
      <c r="F114" s="25"/>
      <c r="G114" s="25"/>
      <c r="H114" s="25"/>
      <c r="I114" s="25"/>
      <c r="J114" s="25"/>
      <c r="K114" s="25"/>
      <c r="L114" s="31"/>
      <c r="M114" s="25"/>
      <c r="N114" s="25"/>
      <c r="O114" s="25"/>
      <c r="P114" s="25"/>
      <c r="Q114" s="25"/>
      <c r="R114" s="20"/>
      <c r="S114" s="19">
        <f t="shared" si="11"/>
        <v>0</v>
      </c>
      <c r="T114" s="80">
        <f t="shared" si="12"/>
        <v>0</v>
      </c>
      <c r="U114" s="81">
        <f t="shared" si="13"/>
        <v>0</v>
      </c>
    </row>
    <row r="115" spans="1:21" ht="12.75">
      <c r="A115" s="42" t="s">
        <v>62</v>
      </c>
      <c r="B115" s="31"/>
      <c r="C115" s="25">
        <v>1</v>
      </c>
      <c r="D115" s="64"/>
      <c r="E115" s="25"/>
      <c r="F115" s="25"/>
      <c r="G115" s="25"/>
      <c r="H115" s="25"/>
      <c r="I115" s="25"/>
      <c r="J115" s="25">
        <v>1</v>
      </c>
      <c r="K115" s="25"/>
      <c r="L115" s="31">
        <v>1</v>
      </c>
      <c r="M115" s="25"/>
      <c r="N115" s="25"/>
      <c r="O115" s="25"/>
      <c r="P115" s="25"/>
      <c r="Q115" s="25"/>
      <c r="R115" s="20"/>
      <c r="S115" s="19">
        <f t="shared" si="11"/>
        <v>3</v>
      </c>
      <c r="T115" s="80">
        <f t="shared" si="12"/>
        <v>0.2</v>
      </c>
      <c r="U115" s="81">
        <f t="shared" si="13"/>
        <v>220.26431718061676</v>
      </c>
    </row>
    <row r="116" spans="1:21" ht="12.75">
      <c r="A116" s="42" t="s">
        <v>50</v>
      </c>
      <c r="B116" s="31"/>
      <c r="C116" s="25"/>
      <c r="D116" s="64"/>
      <c r="E116" s="25"/>
      <c r="F116" s="25"/>
      <c r="G116" s="25"/>
      <c r="H116" s="25"/>
      <c r="I116" s="25"/>
      <c r="J116" s="25"/>
      <c r="K116" s="25"/>
      <c r="L116" s="31"/>
      <c r="M116" s="25"/>
      <c r="N116" s="25"/>
      <c r="O116" s="25"/>
      <c r="P116" s="25"/>
      <c r="Q116" s="25"/>
      <c r="R116" s="20"/>
      <c r="S116" s="19">
        <f t="shared" si="11"/>
        <v>0</v>
      </c>
      <c r="T116" s="80">
        <f t="shared" si="12"/>
        <v>0</v>
      </c>
      <c r="U116" s="81">
        <f t="shared" si="13"/>
        <v>0</v>
      </c>
    </row>
    <row r="117" spans="1:21" ht="12.75">
      <c r="A117" s="42" t="s">
        <v>81</v>
      </c>
      <c r="B117" s="31"/>
      <c r="C117" s="25"/>
      <c r="D117" s="64"/>
      <c r="E117" s="25"/>
      <c r="F117" s="25"/>
      <c r="G117" s="25"/>
      <c r="H117" s="25"/>
      <c r="I117" s="25"/>
      <c r="J117" s="25"/>
      <c r="K117" s="25"/>
      <c r="L117" s="31"/>
      <c r="M117" s="25"/>
      <c r="N117" s="25"/>
      <c r="O117" s="25"/>
      <c r="P117" s="25"/>
      <c r="Q117" s="25">
        <v>1</v>
      </c>
      <c r="R117" s="20"/>
      <c r="S117" s="19">
        <f t="shared" si="11"/>
        <v>1</v>
      </c>
      <c r="T117" s="80">
        <f t="shared" si="12"/>
        <v>0.06666666666666667</v>
      </c>
      <c r="U117" s="81">
        <f t="shared" si="13"/>
        <v>73.42143906020559</v>
      </c>
    </row>
    <row r="118" spans="1:21" ht="12.75">
      <c r="A118" s="42" t="s">
        <v>79</v>
      </c>
      <c r="B118" s="31"/>
      <c r="C118" s="25"/>
      <c r="D118" s="64"/>
      <c r="E118" s="25"/>
      <c r="F118" s="25"/>
      <c r="G118" s="25"/>
      <c r="H118" s="25"/>
      <c r="I118" s="25"/>
      <c r="J118" s="25"/>
      <c r="K118" s="25"/>
      <c r="L118" s="31"/>
      <c r="M118" s="25"/>
      <c r="N118" s="25"/>
      <c r="O118" s="25"/>
      <c r="P118" s="25"/>
      <c r="Q118" s="25"/>
      <c r="R118" s="20"/>
      <c r="S118" s="19">
        <f t="shared" si="11"/>
        <v>0</v>
      </c>
      <c r="T118" s="80">
        <f t="shared" si="12"/>
        <v>0</v>
      </c>
      <c r="U118" s="81">
        <f t="shared" si="13"/>
        <v>0</v>
      </c>
    </row>
    <row r="119" spans="1:21" ht="12.75">
      <c r="A119" s="44" t="s">
        <v>51</v>
      </c>
      <c r="B119" s="25">
        <v>7</v>
      </c>
      <c r="C119" s="25">
        <v>16</v>
      </c>
      <c r="D119" s="64"/>
      <c r="E119" s="25">
        <v>14</v>
      </c>
      <c r="F119" s="25">
        <v>9</v>
      </c>
      <c r="G119" s="25">
        <v>7</v>
      </c>
      <c r="H119" s="25">
        <v>10</v>
      </c>
      <c r="I119" s="25">
        <v>9</v>
      </c>
      <c r="J119" s="25">
        <v>10</v>
      </c>
      <c r="K119" s="25">
        <v>6</v>
      </c>
      <c r="L119" s="25">
        <v>14</v>
      </c>
      <c r="M119" s="25">
        <v>5</v>
      </c>
      <c r="N119" s="25">
        <v>8</v>
      </c>
      <c r="O119" s="25">
        <v>4</v>
      </c>
      <c r="P119" s="25">
        <v>4</v>
      </c>
      <c r="Q119" s="25">
        <v>4</v>
      </c>
      <c r="R119" s="20"/>
      <c r="S119" s="19">
        <f t="shared" si="11"/>
        <v>127</v>
      </c>
      <c r="T119" s="80">
        <f t="shared" si="12"/>
        <v>8.466666666666667</v>
      </c>
      <c r="U119" s="81">
        <f t="shared" si="13"/>
        <v>9324.522760646109</v>
      </c>
    </row>
    <row r="120" spans="1:21" ht="12.75">
      <c r="A120" s="23" t="s">
        <v>179</v>
      </c>
      <c r="B120" s="25"/>
      <c r="C120" s="25"/>
      <c r="D120" s="64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0"/>
      <c r="S120" s="19">
        <f>SUM(B120,C120,E120:Q120)</f>
        <v>0</v>
      </c>
      <c r="T120" s="80">
        <f t="shared" si="12"/>
        <v>0</v>
      </c>
      <c r="U120" s="81">
        <f t="shared" si="13"/>
        <v>0</v>
      </c>
    </row>
    <row r="121" spans="1:21" ht="12.75">
      <c r="A121" s="23" t="s">
        <v>87</v>
      </c>
      <c r="B121" s="25"/>
      <c r="C121" s="25"/>
      <c r="D121" s="64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0"/>
      <c r="S121" s="19">
        <f t="shared" si="11"/>
        <v>0</v>
      </c>
      <c r="T121" s="80">
        <f t="shared" si="12"/>
        <v>0</v>
      </c>
      <c r="U121" s="81">
        <f t="shared" si="13"/>
        <v>0</v>
      </c>
    </row>
    <row r="122" spans="1:21" ht="12.75">
      <c r="A122" s="23" t="s">
        <v>159</v>
      </c>
      <c r="B122" s="25"/>
      <c r="C122" s="25"/>
      <c r="D122" s="64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0"/>
      <c r="S122" s="19">
        <f>SUM(B122,C122,E122:Q122)</f>
        <v>0</v>
      </c>
      <c r="T122" s="80">
        <f t="shared" si="12"/>
        <v>0</v>
      </c>
      <c r="U122" s="81">
        <f t="shared" si="13"/>
        <v>0</v>
      </c>
    </row>
    <row r="123" spans="1:21" ht="12.75">
      <c r="A123" s="23" t="s">
        <v>155</v>
      </c>
      <c r="B123" s="25"/>
      <c r="C123" s="25"/>
      <c r="D123" s="64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0"/>
      <c r="S123" s="19">
        <f>SUM(B123,C123,E123:Q123)</f>
        <v>0</v>
      </c>
      <c r="T123" s="80">
        <f t="shared" si="12"/>
        <v>0</v>
      </c>
      <c r="U123" s="81">
        <f t="shared" si="13"/>
        <v>0</v>
      </c>
    </row>
    <row r="124" spans="1:21" ht="12.75">
      <c r="A124" s="57"/>
      <c r="B124" s="20"/>
      <c r="C124" s="20"/>
      <c r="D124" s="20"/>
      <c r="E124" s="20"/>
      <c r="F124" s="20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20"/>
      <c r="S124" s="20"/>
      <c r="T124" s="83"/>
      <c r="U124" s="82"/>
    </row>
    <row r="125" spans="1:20" ht="12.75">
      <c r="A125" s="33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45"/>
      <c r="T125" s="46"/>
    </row>
    <row r="126" spans="1:21" ht="12.75">
      <c r="A126" s="35" t="s">
        <v>52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7"/>
      <c r="U126" s="38"/>
    </row>
    <row r="127" spans="1:21" ht="12.75">
      <c r="A127" s="86" t="s">
        <v>164</v>
      </c>
      <c r="B127" s="85"/>
      <c r="C127" s="85"/>
      <c r="D127" s="64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4"/>
      <c r="S127" s="19">
        <f>SUM(B127,C127,E127:Q127)</f>
        <v>0</v>
      </c>
      <c r="T127" s="80">
        <f>S127/15</f>
        <v>0</v>
      </c>
      <c r="U127" s="81">
        <f>T127/0.000908</f>
        <v>0</v>
      </c>
    </row>
    <row r="128" spans="1:21" ht="12.75">
      <c r="A128" s="47" t="s">
        <v>68</v>
      </c>
      <c r="B128" s="19">
        <v>1162</v>
      </c>
      <c r="C128" s="19">
        <v>1589</v>
      </c>
      <c r="D128" s="64"/>
      <c r="E128" s="19">
        <v>1675</v>
      </c>
      <c r="F128" s="19">
        <v>1318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26"/>
      <c r="S128" s="19"/>
      <c r="T128" s="43"/>
      <c r="U128" s="21"/>
    </row>
    <row r="129" spans="1:21" ht="12.75">
      <c r="A129" s="51" t="s">
        <v>170</v>
      </c>
      <c r="B129" s="19"/>
      <c r="C129" s="19"/>
      <c r="D129" s="64"/>
      <c r="E129" s="19"/>
      <c r="F129" s="19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26"/>
      <c r="S129" s="19">
        <f aca="true" t="shared" si="14" ref="S129:S134">SUM(B129,C129,E129:Q129)</f>
        <v>0</v>
      </c>
      <c r="T129" s="80">
        <f aca="true" t="shared" si="15" ref="T129:T134">S129/15</f>
        <v>0</v>
      </c>
      <c r="U129" s="81">
        <f aca="true" t="shared" si="16" ref="U129:U134">T129/0.000908</f>
        <v>0</v>
      </c>
    </row>
    <row r="130" spans="1:21" ht="12.75">
      <c r="A130" s="51" t="s">
        <v>91</v>
      </c>
      <c r="B130" s="19"/>
      <c r="C130" s="19"/>
      <c r="D130" s="64"/>
      <c r="E130" s="19"/>
      <c r="F130" s="19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26"/>
      <c r="S130" s="19">
        <f t="shared" si="14"/>
        <v>0</v>
      </c>
      <c r="T130" s="80">
        <f t="shared" si="15"/>
        <v>0</v>
      </c>
      <c r="U130" s="81">
        <f t="shared" si="16"/>
        <v>0</v>
      </c>
    </row>
    <row r="131" spans="1:21" ht="12.75">
      <c r="A131" s="51" t="s">
        <v>66</v>
      </c>
      <c r="B131" s="19">
        <v>1</v>
      </c>
      <c r="C131" s="19"/>
      <c r="D131" s="64"/>
      <c r="E131" s="19">
        <v>1</v>
      </c>
      <c r="F131" s="19"/>
      <c r="G131" s="19"/>
      <c r="H131" s="19"/>
      <c r="I131" s="19"/>
      <c r="J131" s="19"/>
      <c r="K131" s="19"/>
      <c r="L131" s="22"/>
      <c r="M131" s="19"/>
      <c r="N131" s="19"/>
      <c r="O131" s="31"/>
      <c r="P131" s="19"/>
      <c r="Q131" s="19"/>
      <c r="R131" s="26"/>
      <c r="S131" s="19">
        <f t="shared" si="14"/>
        <v>2</v>
      </c>
      <c r="T131" s="80">
        <f t="shared" si="15"/>
        <v>0.13333333333333333</v>
      </c>
      <c r="U131" s="81">
        <f t="shared" si="16"/>
        <v>146.84287812041117</v>
      </c>
    </row>
    <row r="132" spans="1:21" ht="12.75">
      <c r="A132" s="48" t="s">
        <v>67</v>
      </c>
      <c r="B132" s="19"/>
      <c r="C132" s="19">
        <v>5</v>
      </c>
      <c r="D132" s="64"/>
      <c r="E132" s="19"/>
      <c r="F132" s="19"/>
      <c r="G132" s="19"/>
      <c r="H132" s="19">
        <v>1</v>
      </c>
      <c r="I132" s="19">
        <v>2</v>
      </c>
      <c r="J132" s="19"/>
      <c r="K132" s="19"/>
      <c r="L132" s="22">
        <v>2</v>
      </c>
      <c r="M132" s="19">
        <v>1</v>
      </c>
      <c r="N132" s="19"/>
      <c r="O132" s="31">
        <v>2</v>
      </c>
      <c r="P132" s="19"/>
      <c r="Q132" s="19"/>
      <c r="S132" s="19">
        <f t="shared" si="14"/>
        <v>13</v>
      </c>
      <c r="T132" s="80">
        <f t="shared" si="15"/>
        <v>0.8666666666666667</v>
      </c>
      <c r="U132" s="81">
        <f t="shared" si="16"/>
        <v>954.4787077826726</v>
      </c>
    </row>
    <row r="133" spans="1:21" ht="12.75">
      <c r="A133" s="48" t="s">
        <v>157</v>
      </c>
      <c r="B133" s="19"/>
      <c r="C133" s="19"/>
      <c r="D133" s="64"/>
      <c r="E133" s="19"/>
      <c r="F133" s="19"/>
      <c r="G133" s="19"/>
      <c r="H133" s="19"/>
      <c r="I133" s="19"/>
      <c r="J133" s="19"/>
      <c r="K133" s="19"/>
      <c r="L133" s="22"/>
      <c r="M133" s="19"/>
      <c r="N133" s="19"/>
      <c r="O133" s="31"/>
      <c r="P133" s="19"/>
      <c r="Q133" s="19"/>
      <c r="S133" s="19">
        <f t="shared" si="14"/>
        <v>0</v>
      </c>
      <c r="T133" s="80">
        <f t="shared" si="15"/>
        <v>0</v>
      </c>
      <c r="U133" s="81">
        <f t="shared" si="16"/>
        <v>0</v>
      </c>
    </row>
    <row r="134" spans="1:21" ht="12.75">
      <c r="A134" s="48" t="s">
        <v>165</v>
      </c>
      <c r="B134" s="19"/>
      <c r="C134" s="19"/>
      <c r="D134" s="64"/>
      <c r="E134" s="19"/>
      <c r="F134" s="19"/>
      <c r="G134" s="19"/>
      <c r="H134" s="19"/>
      <c r="I134" s="19"/>
      <c r="J134" s="19"/>
      <c r="K134" s="19"/>
      <c r="L134" s="22"/>
      <c r="M134" s="19"/>
      <c r="N134" s="19"/>
      <c r="O134" s="31"/>
      <c r="P134" s="19"/>
      <c r="Q134" s="19"/>
      <c r="S134" s="19">
        <f t="shared" si="14"/>
        <v>0</v>
      </c>
      <c r="T134" s="80">
        <f t="shared" si="15"/>
        <v>0</v>
      </c>
      <c r="U134" s="81">
        <f t="shared" si="16"/>
        <v>0</v>
      </c>
    </row>
    <row r="135" spans="1:21" ht="26.25" customHeight="1">
      <c r="A135" s="57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S135" s="20"/>
      <c r="T135" s="83"/>
      <c r="U135" s="82"/>
    </row>
    <row r="136" spans="7:21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S136" s="20"/>
      <c r="T136" s="49"/>
      <c r="U136" s="50"/>
    </row>
    <row r="137" spans="1:21" ht="25.5" customHeight="1">
      <c r="A137" s="59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S137" s="20"/>
      <c r="T137" s="83"/>
      <c r="U137" s="82"/>
    </row>
    <row r="138" spans="19:21" ht="12.75">
      <c r="S138" s="20"/>
      <c r="T138" s="49"/>
      <c r="U138" s="50"/>
    </row>
    <row r="139" spans="19:21" ht="12.75">
      <c r="S139" s="20"/>
      <c r="T139" s="49"/>
      <c r="U139" s="50"/>
    </row>
    <row r="140" spans="19:21" ht="12.75">
      <c r="S140" s="20"/>
      <c r="T140" s="49"/>
      <c r="U140" s="50"/>
    </row>
    <row r="141" spans="19:21" ht="12.75">
      <c r="S141" s="20"/>
      <c r="T141" s="49"/>
      <c r="U141" s="50"/>
    </row>
    <row r="142" spans="19:21" ht="12.75">
      <c r="S142" s="20"/>
      <c r="T142" s="49"/>
      <c r="U142" s="50"/>
    </row>
    <row r="143" spans="19:21" ht="12.75">
      <c r="S143" s="20"/>
      <c r="T143" s="49"/>
      <c r="U143" s="50"/>
    </row>
  </sheetData>
  <mergeCells count="5">
    <mergeCell ref="B5:P5"/>
    <mergeCell ref="A1:U1"/>
    <mergeCell ref="B2:F2"/>
    <mergeCell ref="K3:M3"/>
    <mergeCell ref="M4:N4"/>
  </mergeCells>
  <printOptions gridLines="1" horizontalCentered="1" verticalCentered="1"/>
  <pageMargins left="0.75" right="0.75" top="1" bottom="1" header="0.511811023" footer="0.511811023"/>
  <pageSetup horizontalDpi="300" verticalDpi="300" orientation="landscape" scale="49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43"/>
  <sheetViews>
    <sheetView tabSelected="1" zoomScale="125" zoomScaleNormal="125" workbookViewId="0" topLeftCell="A1">
      <selection activeCell="A1" sqref="A1:U1"/>
    </sheetView>
  </sheetViews>
  <sheetFormatPr defaultColWidth="9.140625" defaultRowHeight="12.75"/>
  <cols>
    <col min="1" max="1" width="24.57421875" style="0" customWidth="1"/>
    <col min="2" max="17" width="5.28125" style="0" customWidth="1"/>
    <col min="18" max="18" width="8.00390625" style="0" customWidth="1"/>
    <col min="19" max="19" width="5.28125" style="0" customWidth="1"/>
    <col min="20" max="20" width="7.28125" style="0" customWidth="1"/>
    <col min="21" max="21" width="10.421875" style="2" customWidth="1"/>
    <col min="22" max="16384" width="11.421875" style="0" customWidth="1"/>
  </cols>
  <sheetData>
    <row r="1" spans="1:21" ht="15.75">
      <c r="A1" s="124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15" ht="12.75">
      <c r="A2" s="1" t="s">
        <v>0</v>
      </c>
      <c r="B2" t="s">
        <v>93</v>
      </c>
      <c r="O2" s="26"/>
    </row>
    <row r="3" spans="1:21" s="4" customFormat="1" ht="14.25">
      <c r="A3" s="3" t="s">
        <v>56</v>
      </c>
      <c r="K3" s="126" t="s">
        <v>2</v>
      </c>
      <c r="L3" s="126"/>
      <c r="M3" s="126"/>
      <c r="N3" s="4">
        <v>9.08</v>
      </c>
      <c r="O3" s="4" t="s">
        <v>151</v>
      </c>
      <c r="R3" s="5"/>
      <c r="U3" s="6"/>
    </row>
    <row r="4" spans="1:18" ht="14.25">
      <c r="A4" t="s">
        <v>200</v>
      </c>
      <c r="M4" s="127">
        <v>0.000908</v>
      </c>
      <c r="N4" s="127"/>
      <c r="O4" t="s">
        <v>152</v>
      </c>
      <c r="R4" s="7"/>
    </row>
    <row r="5" spans="1:21" ht="12.75">
      <c r="A5" s="8"/>
      <c r="B5" s="123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60"/>
      <c r="R5" s="8"/>
      <c r="S5" s="8"/>
      <c r="T5" s="8"/>
      <c r="U5" s="9"/>
    </row>
    <row r="6" spans="1:21" ht="13.5" thickBot="1">
      <c r="A6" s="10" t="s">
        <v>4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2"/>
      <c r="S6" s="11" t="s">
        <v>5</v>
      </c>
      <c r="T6" s="11" t="s">
        <v>6</v>
      </c>
      <c r="U6" s="13" t="s">
        <v>7</v>
      </c>
    </row>
    <row r="7" spans="1:21" ht="13.5" thickTop="1">
      <c r="A7" s="14" t="s">
        <v>53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5"/>
      <c r="U7" s="17"/>
    </row>
    <row r="8" spans="1:21" ht="12.75">
      <c r="A8" s="18" t="s">
        <v>167</v>
      </c>
      <c r="B8" s="19"/>
      <c r="C8" s="19"/>
      <c r="D8" s="6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9">
        <f aca="true" t="shared" si="0" ref="S8:S39">SUM(B8,C8,E8:Q8)</f>
        <v>0</v>
      </c>
      <c r="T8" s="80">
        <f aca="true" t="shared" si="1" ref="T8:T39">S8/15</f>
        <v>0</v>
      </c>
      <c r="U8" s="81">
        <f aca="true" t="shared" si="2" ref="U8:U39">T8/0.000908</f>
        <v>0</v>
      </c>
    </row>
    <row r="9" spans="1:21" ht="12.75">
      <c r="A9" s="18" t="s">
        <v>8</v>
      </c>
      <c r="B9" s="19"/>
      <c r="C9" s="19"/>
      <c r="D9" s="6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9">
        <f t="shared" si="0"/>
        <v>0</v>
      </c>
      <c r="T9" s="80">
        <f t="shared" si="1"/>
        <v>0</v>
      </c>
      <c r="U9" s="81">
        <f t="shared" si="2"/>
        <v>0</v>
      </c>
    </row>
    <row r="10" spans="1:21" ht="12.75">
      <c r="A10" s="18" t="s">
        <v>9</v>
      </c>
      <c r="B10" s="19"/>
      <c r="C10" s="19"/>
      <c r="D10" s="6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19">
        <f t="shared" si="0"/>
        <v>0</v>
      </c>
      <c r="T10" s="80">
        <f t="shared" si="1"/>
        <v>0</v>
      </c>
      <c r="U10" s="81">
        <f t="shared" si="2"/>
        <v>0</v>
      </c>
    </row>
    <row r="11" spans="1:21" ht="12.75">
      <c r="A11" s="18" t="s">
        <v>10</v>
      </c>
      <c r="B11" s="19"/>
      <c r="C11" s="19"/>
      <c r="D11" s="6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19">
        <f t="shared" si="0"/>
        <v>0</v>
      </c>
      <c r="T11" s="80">
        <f t="shared" si="1"/>
        <v>0</v>
      </c>
      <c r="U11" s="81">
        <f t="shared" si="2"/>
        <v>0</v>
      </c>
    </row>
    <row r="12" spans="1:21" ht="12.75">
      <c r="A12" s="18" t="s">
        <v>11</v>
      </c>
      <c r="B12" s="22">
        <v>2</v>
      </c>
      <c r="C12" s="19">
        <v>1</v>
      </c>
      <c r="D12" s="64"/>
      <c r="E12" s="19">
        <v>2</v>
      </c>
      <c r="F12" s="19">
        <v>3</v>
      </c>
      <c r="G12" s="19">
        <v>1</v>
      </c>
      <c r="H12" s="19">
        <v>1</v>
      </c>
      <c r="I12" s="19">
        <v>2</v>
      </c>
      <c r="J12" s="19">
        <v>3</v>
      </c>
      <c r="K12" s="19">
        <v>1</v>
      </c>
      <c r="L12" s="19"/>
      <c r="M12" s="19">
        <v>2</v>
      </c>
      <c r="N12" s="19">
        <v>2</v>
      </c>
      <c r="O12" s="19">
        <v>3</v>
      </c>
      <c r="P12" s="19">
        <v>1</v>
      </c>
      <c r="Q12" s="19">
        <v>5</v>
      </c>
      <c r="R12" s="20"/>
      <c r="S12" s="19">
        <f t="shared" si="0"/>
        <v>29</v>
      </c>
      <c r="T12" s="80">
        <f t="shared" si="1"/>
        <v>1.9333333333333333</v>
      </c>
      <c r="U12" s="81">
        <f t="shared" si="2"/>
        <v>2129.221732745962</v>
      </c>
    </row>
    <row r="13" spans="1:21" ht="12.75">
      <c r="A13" s="18" t="s">
        <v>73</v>
      </c>
      <c r="B13" s="19"/>
      <c r="C13" s="19">
        <v>16</v>
      </c>
      <c r="D13" s="64"/>
      <c r="E13" s="19">
        <v>2</v>
      </c>
      <c r="F13" s="19">
        <v>4</v>
      </c>
      <c r="G13" s="19"/>
      <c r="H13" s="19">
        <v>1</v>
      </c>
      <c r="I13" s="19">
        <v>4</v>
      </c>
      <c r="J13" s="19">
        <v>1</v>
      </c>
      <c r="K13" s="19">
        <v>5</v>
      </c>
      <c r="L13" s="19">
        <v>1</v>
      </c>
      <c r="M13" s="19"/>
      <c r="N13" s="19">
        <v>6</v>
      </c>
      <c r="O13" s="19">
        <v>5</v>
      </c>
      <c r="P13" s="19">
        <v>6</v>
      </c>
      <c r="Q13" s="19">
        <v>2</v>
      </c>
      <c r="R13" s="20"/>
      <c r="S13" s="19">
        <f t="shared" si="0"/>
        <v>53</v>
      </c>
      <c r="T13" s="80">
        <f t="shared" si="1"/>
        <v>3.533333333333333</v>
      </c>
      <c r="U13" s="81">
        <f t="shared" si="2"/>
        <v>3891.336270190896</v>
      </c>
    </row>
    <row r="14" spans="1:21" ht="12.75">
      <c r="A14" s="18" t="s">
        <v>12</v>
      </c>
      <c r="B14" s="19">
        <v>13</v>
      </c>
      <c r="C14" s="19">
        <v>1</v>
      </c>
      <c r="D14" s="64"/>
      <c r="E14" s="19">
        <v>4</v>
      </c>
      <c r="F14" s="19">
        <v>1</v>
      </c>
      <c r="G14" s="19"/>
      <c r="H14" s="19"/>
      <c r="I14" s="19">
        <v>2</v>
      </c>
      <c r="J14" s="19"/>
      <c r="K14" s="19"/>
      <c r="L14" s="19"/>
      <c r="M14" s="19"/>
      <c r="N14" s="19"/>
      <c r="O14" s="19"/>
      <c r="P14" s="19"/>
      <c r="Q14" s="19"/>
      <c r="R14" s="20"/>
      <c r="S14" s="19">
        <f t="shared" si="0"/>
        <v>21</v>
      </c>
      <c r="T14" s="80">
        <f t="shared" si="1"/>
        <v>1.4</v>
      </c>
      <c r="U14" s="81">
        <f t="shared" si="2"/>
        <v>1541.8502202643172</v>
      </c>
    </row>
    <row r="15" spans="1:21" ht="12.75">
      <c r="A15" s="18" t="s">
        <v>13</v>
      </c>
      <c r="B15" s="19"/>
      <c r="C15" s="19"/>
      <c r="D15" s="6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19">
        <f t="shared" si="0"/>
        <v>0</v>
      </c>
      <c r="T15" s="80">
        <f t="shared" si="1"/>
        <v>0</v>
      </c>
      <c r="U15" s="81">
        <f t="shared" si="2"/>
        <v>0</v>
      </c>
    </row>
    <row r="16" spans="1:21" ht="12.75">
      <c r="A16" s="18" t="s">
        <v>83</v>
      </c>
      <c r="B16" s="19"/>
      <c r="C16" s="19"/>
      <c r="D16" s="6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19">
        <f t="shared" si="0"/>
        <v>0</v>
      </c>
      <c r="T16" s="80">
        <f t="shared" si="1"/>
        <v>0</v>
      </c>
      <c r="U16" s="81">
        <f t="shared" si="2"/>
        <v>0</v>
      </c>
    </row>
    <row r="17" spans="1:21" ht="12.75">
      <c r="A17" s="18" t="s">
        <v>14</v>
      </c>
      <c r="B17" s="19"/>
      <c r="C17" s="19"/>
      <c r="D17" s="6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19">
        <f t="shared" si="0"/>
        <v>0</v>
      </c>
      <c r="T17" s="80">
        <f t="shared" si="1"/>
        <v>0</v>
      </c>
      <c r="U17" s="81">
        <f t="shared" si="2"/>
        <v>0</v>
      </c>
    </row>
    <row r="18" spans="1:21" ht="12.75">
      <c r="A18" s="18" t="s">
        <v>15</v>
      </c>
      <c r="B18" s="19"/>
      <c r="C18" s="19"/>
      <c r="D18" s="6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19">
        <f t="shared" si="0"/>
        <v>0</v>
      </c>
      <c r="T18" s="80">
        <f t="shared" si="1"/>
        <v>0</v>
      </c>
      <c r="U18" s="81">
        <f t="shared" si="2"/>
        <v>0</v>
      </c>
    </row>
    <row r="19" spans="1:21" ht="12.75">
      <c r="A19" s="18" t="s">
        <v>160</v>
      </c>
      <c r="B19" s="19"/>
      <c r="C19" s="19"/>
      <c r="D19" s="6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19">
        <f t="shared" si="0"/>
        <v>0</v>
      </c>
      <c r="T19" s="80">
        <f t="shared" si="1"/>
        <v>0</v>
      </c>
      <c r="U19" s="81">
        <f t="shared" si="2"/>
        <v>0</v>
      </c>
    </row>
    <row r="20" spans="1:21" ht="12.75">
      <c r="A20" s="23" t="s">
        <v>16</v>
      </c>
      <c r="B20" s="19"/>
      <c r="C20" s="19"/>
      <c r="D20" s="6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19">
        <f t="shared" si="0"/>
        <v>0</v>
      </c>
      <c r="T20" s="80">
        <f t="shared" si="1"/>
        <v>0</v>
      </c>
      <c r="U20" s="81">
        <f t="shared" si="2"/>
        <v>0</v>
      </c>
    </row>
    <row r="21" spans="1:21" ht="12.75">
      <c r="A21" s="23" t="s">
        <v>17</v>
      </c>
      <c r="B21" s="19"/>
      <c r="C21" s="19"/>
      <c r="D21" s="6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9">
        <f t="shared" si="0"/>
        <v>0</v>
      </c>
      <c r="T21" s="80">
        <f t="shared" si="1"/>
        <v>0</v>
      </c>
      <c r="U21" s="81">
        <f t="shared" si="2"/>
        <v>0</v>
      </c>
    </row>
    <row r="22" spans="1:21" ht="12.75">
      <c r="A22" s="18" t="s">
        <v>161</v>
      </c>
      <c r="B22" s="19"/>
      <c r="C22" s="19"/>
      <c r="D22" s="6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19">
        <f t="shared" si="0"/>
        <v>0</v>
      </c>
      <c r="T22" s="80">
        <f t="shared" si="1"/>
        <v>0</v>
      </c>
      <c r="U22" s="81">
        <f t="shared" si="2"/>
        <v>0</v>
      </c>
    </row>
    <row r="23" spans="1:21" ht="12.75">
      <c r="A23" s="8" t="s">
        <v>18</v>
      </c>
      <c r="B23" s="24"/>
      <c r="C23" s="24"/>
      <c r="D23" s="6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0"/>
      <c r="S23" s="19">
        <f t="shared" si="0"/>
        <v>0</v>
      </c>
      <c r="T23" s="80">
        <f t="shared" si="1"/>
        <v>0</v>
      </c>
      <c r="U23" s="81">
        <f t="shared" si="2"/>
        <v>0</v>
      </c>
    </row>
    <row r="24" spans="1:21" ht="12.75">
      <c r="A24" s="111" t="s">
        <v>166</v>
      </c>
      <c r="B24" s="24"/>
      <c r="C24" s="24"/>
      <c r="D24" s="64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5"/>
      <c r="Q24" s="25"/>
      <c r="R24" s="20"/>
      <c r="S24" s="19">
        <f t="shared" si="0"/>
        <v>0</v>
      </c>
      <c r="T24" s="80">
        <f t="shared" si="1"/>
        <v>0</v>
      </c>
      <c r="U24" s="81">
        <f t="shared" si="2"/>
        <v>0</v>
      </c>
    </row>
    <row r="25" spans="1:21" ht="12.75">
      <c r="A25" s="30" t="s">
        <v>175</v>
      </c>
      <c r="B25" s="24"/>
      <c r="C25" s="24"/>
      <c r="D25" s="6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0"/>
      <c r="S25" s="19">
        <f t="shared" si="0"/>
        <v>0</v>
      </c>
      <c r="T25" s="80">
        <f t="shared" si="1"/>
        <v>0</v>
      </c>
      <c r="U25" s="81">
        <f t="shared" si="2"/>
        <v>0</v>
      </c>
    </row>
    <row r="26" spans="1:21" ht="12.75">
      <c r="A26" s="30" t="s">
        <v>90</v>
      </c>
      <c r="B26" s="24"/>
      <c r="C26" s="24"/>
      <c r="D26" s="6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0"/>
      <c r="S26" s="19">
        <f t="shared" si="0"/>
        <v>0</v>
      </c>
      <c r="T26" s="80">
        <f t="shared" si="1"/>
        <v>0</v>
      </c>
      <c r="U26" s="81">
        <f t="shared" si="2"/>
        <v>0</v>
      </c>
    </row>
    <row r="27" spans="1:21" ht="12.75">
      <c r="A27" s="30" t="s">
        <v>180</v>
      </c>
      <c r="B27" s="24"/>
      <c r="C27" s="24"/>
      <c r="D27" s="64"/>
      <c r="E27" s="24"/>
      <c r="F27" s="24"/>
      <c r="G27" s="24"/>
      <c r="H27" s="24"/>
      <c r="I27" s="24"/>
      <c r="J27" s="24"/>
      <c r="K27" s="25"/>
      <c r="L27" s="25"/>
      <c r="M27" s="25"/>
      <c r="N27" s="25"/>
      <c r="O27" s="25"/>
      <c r="P27" s="25"/>
      <c r="Q27" s="25"/>
      <c r="R27" s="20"/>
      <c r="S27" s="19">
        <f t="shared" si="0"/>
        <v>0</v>
      </c>
      <c r="T27" s="80">
        <f t="shared" si="1"/>
        <v>0</v>
      </c>
      <c r="U27" s="81">
        <f t="shared" si="2"/>
        <v>0</v>
      </c>
    </row>
    <row r="28" spans="1:21" ht="12.75">
      <c r="A28" s="30" t="s">
        <v>78</v>
      </c>
      <c r="B28" s="24"/>
      <c r="C28" s="24"/>
      <c r="D28" s="64"/>
      <c r="E28" s="24"/>
      <c r="F28" s="24"/>
      <c r="G28" s="24"/>
      <c r="H28" s="24"/>
      <c r="I28" s="24"/>
      <c r="J28" s="24"/>
      <c r="K28" s="25"/>
      <c r="L28" s="25"/>
      <c r="M28" s="25"/>
      <c r="N28" s="25"/>
      <c r="O28" s="25"/>
      <c r="P28" s="25"/>
      <c r="Q28" s="25"/>
      <c r="R28" s="20"/>
      <c r="S28" s="19">
        <f t="shared" si="0"/>
        <v>0</v>
      </c>
      <c r="T28" s="80">
        <f t="shared" si="1"/>
        <v>0</v>
      </c>
      <c r="U28" s="81">
        <f t="shared" si="2"/>
        <v>0</v>
      </c>
    </row>
    <row r="29" spans="1:21" ht="12.75">
      <c r="A29" s="30" t="s">
        <v>158</v>
      </c>
      <c r="B29" s="24"/>
      <c r="C29" s="24"/>
      <c r="D29" s="6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0"/>
      <c r="S29" s="19">
        <f t="shared" si="0"/>
        <v>0</v>
      </c>
      <c r="T29" s="80">
        <f t="shared" si="1"/>
        <v>0</v>
      </c>
      <c r="U29" s="81">
        <f t="shared" si="2"/>
        <v>0</v>
      </c>
    </row>
    <row r="30" spans="1:21" ht="12.75">
      <c r="A30" s="23" t="s">
        <v>19</v>
      </c>
      <c r="B30" s="19"/>
      <c r="C30" s="19"/>
      <c r="D30" s="6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6"/>
      <c r="S30" s="19">
        <f t="shared" si="0"/>
        <v>0</v>
      </c>
      <c r="T30" s="80">
        <f t="shared" si="1"/>
        <v>0</v>
      </c>
      <c r="U30" s="81">
        <f t="shared" si="2"/>
        <v>0</v>
      </c>
    </row>
    <row r="31" spans="1:21" ht="12.75">
      <c r="A31" s="23" t="s">
        <v>199</v>
      </c>
      <c r="B31" s="19"/>
      <c r="C31" s="19"/>
      <c r="D31" s="6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6"/>
      <c r="S31" s="19">
        <f t="shared" si="0"/>
        <v>0</v>
      </c>
      <c r="T31" s="80">
        <f t="shared" si="1"/>
        <v>0</v>
      </c>
      <c r="U31" s="81">
        <f t="shared" si="2"/>
        <v>0</v>
      </c>
    </row>
    <row r="32" spans="1:21" ht="12.75">
      <c r="A32" s="18" t="s">
        <v>95</v>
      </c>
      <c r="B32" s="19"/>
      <c r="C32" s="19"/>
      <c r="D32" s="64"/>
      <c r="E32" s="19">
        <v>1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6"/>
      <c r="S32" s="19">
        <f t="shared" si="0"/>
        <v>1</v>
      </c>
      <c r="T32" s="80">
        <f t="shared" si="1"/>
        <v>0.06666666666666667</v>
      </c>
      <c r="U32" s="81">
        <f t="shared" si="2"/>
        <v>73.42143906020559</v>
      </c>
    </row>
    <row r="33" spans="1:21" ht="12.75">
      <c r="A33" s="18" t="s">
        <v>96</v>
      </c>
      <c r="B33" s="19"/>
      <c r="C33" s="19"/>
      <c r="D33" s="64"/>
      <c r="E33" s="19"/>
      <c r="F33" s="19"/>
      <c r="G33" s="19"/>
      <c r="H33" s="19"/>
      <c r="I33" s="19">
        <v>1</v>
      </c>
      <c r="J33" s="19"/>
      <c r="K33" s="19"/>
      <c r="L33" s="19"/>
      <c r="M33" s="19"/>
      <c r="N33" s="19"/>
      <c r="O33" s="19"/>
      <c r="P33" s="19"/>
      <c r="Q33" s="19"/>
      <c r="R33" s="26"/>
      <c r="S33" s="19">
        <f t="shared" si="0"/>
        <v>1</v>
      </c>
      <c r="T33" s="80">
        <f t="shared" si="1"/>
        <v>0.06666666666666667</v>
      </c>
      <c r="U33" s="81">
        <f t="shared" si="2"/>
        <v>73.42143906020559</v>
      </c>
    </row>
    <row r="34" spans="1:21" ht="12.75">
      <c r="A34" s="18" t="s">
        <v>174</v>
      </c>
      <c r="B34" s="19"/>
      <c r="C34" s="19"/>
      <c r="D34" s="6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19">
        <f t="shared" si="0"/>
        <v>0</v>
      </c>
      <c r="T34" s="80">
        <f t="shared" si="1"/>
        <v>0</v>
      </c>
      <c r="U34" s="81">
        <f t="shared" si="2"/>
        <v>0</v>
      </c>
    </row>
    <row r="35" spans="1:21" ht="12.75">
      <c r="A35" s="18" t="s">
        <v>20</v>
      </c>
      <c r="B35" s="19"/>
      <c r="C35" s="19"/>
      <c r="D35" s="6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7"/>
      <c r="S35" s="19">
        <f t="shared" si="0"/>
        <v>0</v>
      </c>
      <c r="T35" s="80">
        <f t="shared" si="1"/>
        <v>0</v>
      </c>
      <c r="U35" s="81">
        <f t="shared" si="2"/>
        <v>0</v>
      </c>
    </row>
    <row r="36" spans="1:21" ht="12.75">
      <c r="A36" s="18" t="s">
        <v>94</v>
      </c>
      <c r="B36" s="19"/>
      <c r="C36" s="19">
        <v>1</v>
      </c>
      <c r="D36" s="6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7"/>
      <c r="S36" s="19">
        <f t="shared" si="0"/>
        <v>1</v>
      </c>
      <c r="T36" s="80">
        <f t="shared" si="1"/>
        <v>0.06666666666666667</v>
      </c>
      <c r="U36" s="81">
        <f t="shared" si="2"/>
        <v>73.42143906020559</v>
      </c>
    </row>
    <row r="37" spans="1:21" ht="12.75">
      <c r="A37" s="18" t="s">
        <v>21</v>
      </c>
      <c r="B37" s="19">
        <v>2</v>
      </c>
      <c r="C37" s="19">
        <v>1</v>
      </c>
      <c r="D37" s="64"/>
      <c r="E37" s="19">
        <v>6</v>
      </c>
      <c r="F37" s="19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3</v>
      </c>
      <c r="O37" s="19">
        <v>1</v>
      </c>
      <c r="P37" s="19">
        <v>3</v>
      </c>
      <c r="Q37" s="19"/>
      <c r="R37" s="27"/>
      <c r="S37" s="19">
        <f t="shared" si="0"/>
        <v>24</v>
      </c>
      <c r="T37" s="80">
        <f t="shared" si="1"/>
        <v>1.6</v>
      </c>
      <c r="U37" s="81">
        <f t="shared" si="2"/>
        <v>1762.114537444934</v>
      </c>
    </row>
    <row r="38" spans="1:21" ht="12.75">
      <c r="A38" s="18" t="s">
        <v>97</v>
      </c>
      <c r="B38" s="19"/>
      <c r="C38" s="19"/>
      <c r="D38" s="64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v>1</v>
      </c>
      <c r="Q38" s="19"/>
      <c r="R38" s="27"/>
      <c r="S38" s="19">
        <f t="shared" si="0"/>
        <v>1</v>
      </c>
      <c r="T38" s="80">
        <f t="shared" si="1"/>
        <v>0.06666666666666667</v>
      </c>
      <c r="U38" s="81">
        <f t="shared" si="2"/>
        <v>73.42143906020559</v>
      </c>
    </row>
    <row r="39" spans="1:21" ht="12.75">
      <c r="A39" s="18" t="s">
        <v>22</v>
      </c>
      <c r="B39" s="19"/>
      <c r="C39" s="19"/>
      <c r="D39" s="64"/>
      <c r="E39" s="19"/>
      <c r="F39" s="19"/>
      <c r="G39" s="19"/>
      <c r="H39" s="19"/>
      <c r="I39" s="19"/>
      <c r="J39" s="22"/>
      <c r="K39" s="19"/>
      <c r="L39" s="19"/>
      <c r="M39" s="19"/>
      <c r="N39" s="19"/>
      <c r="O39" s="19"/>
      <c r="P39" s="19"/>
      <c r="Q39" s="19"/>
      <c r="R39" s="26"/>
      <c r="S39" s="19">
        <f t="shared" si="0"/>
        <v>0</v>
      </c>
      <c r="T39" s="80">
        <f t="shared" si="1"/>
        <v>0</v>
      </c>
      <c r="U39" s="81">
        <f t="shared" si="2"/>
        <v>0</v>
      </c>
    </row>
    <row r="40" spans="1:21" ht="12.75">
      <c r="A40" s="18" t="s">
        <v>23</v>
      </c>
      <c r="B40" s="19"/>
      <c r="C40" s="19"/>
      <c r="D40" s="64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19">
        <f aca="true" t="shared" si="3" ref="S40:S76">SUM(B40,C40,E40:Q40)</f>
        <v>0</v>
      </c>
      <c r="T40" s="80">
        <f aca="true" t="shared" si="4" ref="T40:T71">S40/15</f>
        <v>0</v>
      </c>
      <c r="U40" s="81">
        <f aca="true" t="shared" si="5" ref="U40:U71">T40/0.000908</f>
        <v>0</v>
      </c>
    </row>
    <row r="41" spans="1:21" ht="12.75">
      <c r="A41" s="18" t="s">
        <v>194</v>
      </c>
      <c r="B41" s="19"/>
      <c r="C41" s="19"/>
      <c r="D41" s="64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19">
        <f t="shared" si="3"/>
        <v>0</v>
      </c>
      <c r="T41" s="80">
        <f t="shared" si="4"/>
        <v>0</v>
      </c>
      <c r="U41" s="81">
        <f t="shared" si="5"/>
        <v>0</v>
      </c>
    </row>
    <row r="42" spans="1:21" ht="12.75">
      <c r="A42" s="18" t="s">
        <v>169</v>
      </c>
      <c r="B42" s="19"/>
      <c r="C42" s="19"/>
      <c r="D42" s="64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19">
        <f t="shared" si="3"/>
        <v>0</v>
      </c>
      <c r="T42" s="80">
        <f t="shared" si="4"/>
        <v>0</v>
      </c>
      <c r="U42" s="81">
        <f t="shared" si="5"/>
        <v>0</v>
      </c>
    </row>
    <row r="43" spans="1:21" ht="12.75">
      <c r="A43" s="18" t="s">
        <v>196</v>
      </c>
      <c r="B43" s="19"/>
      <c r="C43" s="19"/>
      <c r="D43" s="64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  <c r="S43" s="19">
        <f t="shared" si="3"/>
        <v>0</v>
      </c>
      <c r="T43" s="80">
        <f t="shared" si="4"/>
        <v>0</v>
      </c>
      <c r="U43" s="81">
        <f t="shared" si="5"/>
        <v>0</v>
      </c>
    </row>
    <row r="44" spans="1:21" ht="12.75">
      <c r="A44" s="18" t="s">
        <v>24</v>
      </c>
      <c r="B44" s="19"/>
      <c r="C44" s="19"/>
      <c r="D44" s="64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19">
        <f t="shared" si="3"/>
        <v>0</v>
      </c>
      <c r="T44" s="80">
        <f t="shared" si="4"/>
        <v>0</v>
      </c>
      <c r="U44" s="81">
        <f t="shared" si="5"/>
        <v>0</v>
      </c>
    </row>
    <row r="45" spans="1:21" ht="12.75">
      <c r="A45" s="18" t="s">
        <v>25</v>
      </c>
      <c r="B45" s="19"/>
      <c r="C45" s="19"/>
      <c r="D45" s="64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19">
        <f t="shared" si="3"/>
        <v>0</v>
      </c>
      <c r="T45" s="80">
        <f t="shared" si="4"/>
        <v>0</v>
      </c>
      <c r="U45" s="81">
        <f t="shared" si="5"/>
        <v>0</v>
      </c>
    </row>
    <row r="46" spans="1:21" ht="12.75">
      <c r="A46" s="23" t="s">
        <v>197</v>
      </c>
      <c r="B46" s="19"/>
      <c r="C46" s="19"/>
      <c r="D46" s="64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19">
        <f t="shared" si="3"/>
        <v>0</v>
      </c>
      <c r="T46" s="80">
        <f t="shared" si="4"/>
        <v>0</v>
      </c>
      <c r="U46" s="81">
        <f t="shared" si="5"/>
        <v>0</v>
      </c>
    </row>
    <row r="47" spans="1:21" ht="12.75">
      <c r="A47" s="23" t="s">
        <v>26</v>
      </c>
      <c r="B47" s="19">
        <v>2</v>
      </c>
      <c r="C47" s="19">
        <v>3</v>
      </c>
      <c r="D47" s="64"/>
      <c r="E47" s="19"/>
      <c r="F47" s="19">
        <v>2</v>
      </c>
      <c r="G47" s="19">
        <v>1</v>
      </c>
      <c r="H47" s="19">
        <v>2</v>
      </c>
      <c r="I47" s="19">
        <v>1</v>
      </c>
      <c r="J47" s="19"/>
      <c r="K47" s="19"/>
      <c r="L47" s="19"/>
      <c r="M47" s="19"/>
      <c r="N47" s="19"/>
      <c r="O47" s="19">
        <v>2</v>
      </c>
      <c r="P47" s="19">
        <v>2</v>
      </c>
      <c r="Q47" s="19">
        <v>1</v>
      </c>
      <c r="R47" s="20"/>
      <c r="S47" s="19">
        <f t="shared" si="3"/>
        <v>16</v>
      </c>
      <c r="T47" s="80">
        <f t="shared" si="4"/>
        <v>1.0666666666666667</v>
      </c>
      <c r="U47" s="81">
        <f t="shared" si="5"/>
        <v>1174.7430249632894</v>
      </c>
    </row>
    <row r="48" spans="1:21" ht="12.75">
      <c r="A48" s="18" t="s">
        <v>171</v>
      </c>
      <c r="B48" s="19"/>
      <c r="C48" s="19"/>
      <c r="D48" s="64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19">
        <f t="shared" si="3"/>
        <v>0</v>
      </c>
      <c r="T48" s="80">
        <f t="shared" si="4"/>
        <v>0</v>
      </c>
      <c r="U48" s="81">
        <f t="shared" si="5"/>
        <v>0</v>
      </c>
    </row>
    <row r="49" spans="1:21" ht="12.75">
      <c r="A49" s="18" t="s">
        <v>195</v>
      </c>
      <c r="B49" s="19"/>
      <c r="C49" s="19"/>
      <c r="D49" s="64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  <c r="S49" s="19">
        <f t="shared" si="3"/>
        <v>0</v>
      </c>
      <c r="T49" s="80">
        <f t="shared" si="4"/>
        <v>0</v>
      </c>
      <c r="U49" s="81">
        <f t="shared" si="5"/>
        <v>0</v>
      </c>
    </row>
    <row r="50" spans="1:21" ht="12.75">
      <c r="A50" s="18" t="s">
        <v>92</v>
      </c>
      <c r="B50" s="19"/>
      <c r="C50" s="19"/>
      <c r="D50" s="64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19">
        <f t="shared" si="3"/>
        <v>0</v>
      </c>
      <c r="T50" s="80">
        <f t="shared" si="4"/>
        <v>0</v>
      </c>
      <c r="U50" s="81">
        <f t="shared" si="5"/>
        <v>0</v>
      </c>
    </row>
    <row r="51" spans="1:21" ht="12.75">
      <c r="A51" s="18" t="s">
        <v>69</v>
      </c>
      <c r="B51" s="19"/>
      <c r="C51" s="19"/>
      <c r="D51" s="64"/>
      <c r="E51" s="19"/>
      <c r="F51" s="19"/>
      <c r="G51" s="19"/>
      <c r="H51" s="19"/>
      <c r="I51" s="19"/>
      <c r="J51" s="19">
        <v>1</v>
      </c>
      <c r="K51" s="19"/>
      <c r="L51" s="19"/>
      <c r="M51" s="19"/>
      <c r="N51" s="19"/>
      <c r="O51" s="19"/>
      <c r="P51" s="19"/>
      <c r="Q51" s="19"/>
      <c r="R51" s="20"/>
      <c r="S51" s="19">
        <f t="shared" si="3"/>
        <v>1</v>
      </c>
      <c r="T51" s="80">
        <f t="shared" si="4"/>
        <v>0.06666666666666667</v>
      </c>
      <c r="U51" s="81">
        <f t="shared" si="5"/>
        <v>73.42143906020559</v>
      </c>
    </row>
    <row r="52" spans="1:21" ht="12.75">
      <c r="A52" s="18" t="s">
        <v>27</v>
      </c>
      <c r="B52" s="28"/>
      <c r="C52" s="19"/>
      <c r="D52" s="64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  <c r="S52" s="19">
        <f t="shared" si="3"/>
        <v>0</v>
      </c>
      <c r="T52" s="80">
        <f t="shared" si="4"/>
        <v>0</v>
      </c>
      <c r="U52" s="81">
        <f t="shared" si="5"/>
        <v>0</v>
      </c>
    </row>
    <row r="53" spans="1:21" ht="12.75">
      <c r="A53" s="18" t="s">
        <v>28</v>
      </c>
      <c r="B53" s="19">
        <v>1</v>
      </c>
      <c r="C53" s="19">
        <v>1</v>
      </c>
      <c r="D53" s="64"/>
      <c r="E53" s="19">
        <v>2</v>
      </c>
      <c r="F53" s="19"/>
      <c r="G53" s="19"/>
      <c r="H53" s="19"/>
      <c r="I53" s="19">
        <v>2</v>
      </c>
      <c r="J53" s="19">
        <v>1</v>
      </c>
      <c r="K53" s="19"/>
      <c r="L53" s="19">
        <v>1</v>
      </c>
      <c r="M53" s="19"/>
      <c r="N53" s="19"/>
      <c r="O53" s="19"/>
      <c r="P53" s="19"/>
      <c r="Q53" s="19"/>
      <c r="R53" s="20"/>
      <c r="S53" s="19">
        <f t="shared" si="3"/>
        <v>8</v>
      </c>
      <c r="T53" s="80">
        <f t="shared" si="4"/>
        <v>0.5333333333333333</v>
      </c>
      <c r="U53" s="81">
        <f t="shared" si="5"/>
        <v>587.3715124816447</v>
      </c>
    </row>
    <row r="54" spans="1:21" ht="12.75">
      <c r="A54" s="18" t="s">
        <v>77</v>
      </c>
      <c r="B54" s="19"/>
      <c r="C54" s="19"/>
      <c r="D54" s="64"/>
      <c r="E54" s="19"/>
      <c r="F54" s="19"/>
      <c r="G54" s="19">
        <v>4</v>
      </c>
      <c r="H54" s="19">
        <v>11</v>
      </c>
      <c r="I54" s="19">
        <v>6</v>
      </c>
      <c r="J54" s="19">
        <v>2</v>
      </c>
      <c r="K54" s="19">
        <v>5</v>
      </c>
      <c r="L54" s="19">
        <v>2</v>
      </c>
      <c r="M54" s="19"/>
      <c r="N54" s="19">
        <v>21</v>
      </c>
      <c r="O54" s="19">
        <v>3</v>
      </c>
      <c r="P54" s="19">
        <v>7</v>
      </c>
      <c r="Q54" s="19"/>
      <c r="R54" s="20"/>
      <c r="S54" s="19">
        <f t="shared" si="3"/>
        <v>61</v>
      </c>
      <c r="T54" s="80">
        <f t="shared" si="4"/>
        <v>4.066666666666666</v>
      </c>
      <c r="U54" s="81">
        <f t="shared" si="5"/>
        <v>4478.70778267254</v>
      </c>
    </row>
    <row r="55" spans="1:21" ht="12.75">
      <c r="A55" s="18" t="s">
        <v>29</v>
      </c>
      <c r="B55" s="19"/>
      <c r="C55" s="19"/>
      <c r="D55" s="64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19">
        <f t="shared" si="3"/>
        <v>0</v>
      </c>
      <c r="T55" s="80">
        <f t="shared" si="4"/>
        <v>0</v>
      </c>
      <c r="U55" s="81">
        <f t="shared" si="5"/>
        <v>0</v>
      </c>
    </row>
    <row r="56" spans="1:21" ht="12.75">
      <c r="A56" s="18" t="s">
        <v>162</v>
      </c>
      <c r="B56" s="19"/>
      <c r="C56" s="19"/>
      <c r="D56" s="64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  <c r="S56" s="19">
        <f t="shared" si="3"/>
        <v>0</v>
      </c>
      <c r="T56" s="80">
        <f t="shared" si="4"/>
        <v>0</v>
      </c>
      <c r="U56" s="81">
        <f t="shared" si="5"/>
        <v>0</v>
      </c>
    </row>
    <row r="57" spans="1:21" ht="12.75">
      <c r="A57" s="18" t="s">
        <v>30</v>
      </c>
      <c r="B57" s="19"/>
      <c r="C57" s="19"/>
      <c r="D57" s="64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19">
        <f t="shared" si="3"/>
        <v>0</v>
      </c>
      <c r="T57" s="80">
        <f t="shared" si="4"/>
        <v>0</v>
      </c>
      <c r="U57" s="81">
        <f t="shared" si="5"/>
        <v>0</v>
      </c>
    </row>
    <row r="58" spans="1:21" ht="12.75">
      <c r="A58" s="18" t="s">
        <v>31</v>
      </c>
      <c r="B58" s="19"/>
      <c r="C58" s="19"/>
      <c r="D58" s="64"/>
      <c r="E58" s="19"/>
      <c r="F58" s="19"/>
      <c r="G58" s="19"/>
      <c r="H58" s="19"/>
      <c r="I58" s="19"/>
      <c r="J58" s="19"/>
      <c r="K58" s="19"/>
      <c r="L58" s="19"/>
      <c r="M58" s="19"/>
      <c r="N58" s="19">
        <v>1</v>
      </c>
      <c r="O58" s="19">
        <v>1</v>
      </c>
      <c r="P58" s="19"/>
      <c r="Q58" s="19"/>
      <c r="R58" s="20"/>
      <c r="S58" s="19">
        <f t="shared" si="3"/>
        <v>2</v>
      </c>
      <c r="T58" s="80">
        <f t="shared" si="4"/>
        <v>0.13333333333333333</v>
      </c>
      <c r="U58" s="81">
        <f t="shared" si="5"/>
        <v>146.84287812041117</v>
      </c>
    </row>
    <row r="59" spans="1:21" ht="12.75">
      <c r="A59" s="18" t="s">
        <v>32</v>
      </c>
      <c r="B59" s="19"/>
      <c r="C59" s="19">
        <v>1</v>
      </c>
      <c r="D59" s="6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  <c r="S59" s="19">
        <f t="shared" si="3"/>
        <v>1</v>
      </c>
      <c r="T59" s="80">
        <f t="shared" si="4"/>
        <v>0.06666666666666667</v>
      </c>
      <c r="U59" s="81">
        <f t="shared" si="5"/>
        <v>73.42143906020559</v>
      </c>
    </row>
    <row r="60" spans="1:21" ht="12.75">
      <c r="A60" s="18" t="s">
        <v>88</v>
      </c>
      <c r="B60" s="19"/>
      <c r="C60" s="19">
        <v>1</v>
      </c>
      <c r="D60" s="64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v>2</v>
      </c>
      <c r="Q60" s="19"/>
      <c r="R60" s="20"/>
      <c r="S60" s="19">
        <f t="shared" si="3"/>
        <v>3</v>
      </c>
      <c r="T60" s="80">
        <f t="shared" si="4"/>
        <v>0.2</v>
      </c>
      <c r="U60" s="81">
        <f t="shared" si="5"/>
        <v>220.26431718061676</v>
      </c>
    </row>
    <row r="61" spans="1:21" ht="12.75">
      <c r="A61" s="23" t="s">
        <v>72</v>
      </c>
      <c r="B61" s="19"/>
      <c r="C61" s="19"/>
      <c r="D61" s="64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19">
        <f t="shared" si="3"/>
        <v>0</v>
      </c>
      <c r="T61" s="80">
        <f t="shared" si="4"/>
        <v>0</v>
      </c>
      <c r="U61" s="81">
        <f t="shared" si="5"/>
        <v>0</v>
      </c>
    </row>
    <row r="62" spans="1:21" ht="12.75">
      <c r="A62" s="18" t="s">
        <v>176</v>
      </c>
      <c r="B62" s="19"/>
      <c r="C62" s="19"/>
      <c r="D62" s="64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19">
        <f t="shared" si="3"/>
        <v>0</v>
      </c>
      <c r="T62" s="80">
        <f t="shared" si="4"/>
        <v>0</v>
      </c>
      <c r="U62" s="81">
        <f t="shared" si="5"/>
        <v>0</v>
      </c>
    </row>
    <row r="63" spans="1:21" ht="12.75">
      <c r="A63" s="23" t="s">
        <v>198</v>
      </c>
      <c r="B63" s="19"/>
      <c r="C63" s="19"/>
      <c r="D63" s="64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  <c r="S63" s="19">
        <f t="shared" si="3"/>
        <v>0</v>
      </c>
      <c r="T63" s="80">
        <f t="shared" si="4"/>
        <v>0</v>
      </c>
      <c r="U63" s="81">
        <f t="shared" si="5"/>
        <v>0</v>
      </c>
    </row>
    <row r="64" spans="1:21" ht="12.75">
      <c r="A64" s="8" t="s">
        <v>35</v>
      </c>
      <c r="B64" s="19"/>
      <c r="C64" s="19"/>
      <c r="D64" s="64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  <c r="S64" s="19">
        <f t="shared" si="3"/>
        <v>0</v>
      </c>
      <c r="T64" s="80">
        <f t="shared" si="4"/>
        <v>0</v>
      </c>
      <c r="U64" s="81">
        <f t="shared" si="5"/>
        <v>0</v>
      </c>
    </row>
    <row r="65" spans="1:21" ht="12.75">
      <c r="A65" s="1" t="s">
        <v>33</v>
      </c>
      <c r="B65" s="24"/>
      <c r="C65" s="24"/>
      <c r="D65" s="6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0"/>
      <c r="S65" s="19">
        <f t="shared" si="3"/>
        <v>0</v>
      </c>
      <c r="T65" s="80">
        <f t="shared" si="4"/>
        <v>0</v>
      </c>
      <c r="U65" s="81">
        <f t="shared" si="5"/>
        <v>0</v>
      </c>
    </row>
    <row r="66" spans="1:21" ht="12.75">
      <c r="A66" s="18" t="s">
        <v>192</v>
      </c>
      <c r="B66" s="19"/>
      <c r="C66" s="19"/>
      <c r="D66" s="64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  <c r="S66" s="19">
        <f t="shared" si="3"/>
        <v>0</v>
      </c>
      <c r="T66" s="80">
        <f t="shared" si="4"/>
        <v>0</v>
      </c>
      <c r="U66" s="81">
        <f t="shared" si="5"/>
        <v>0</v>
      </c>
    </row>
    <row r="67" spans="1:21" ht="12.75">
      <c r="A67" s="18" t="s">
        <v>34</v>
      </c>
      <c r="B67" s="19">
        <v>3</v>
      </c>
      <c r="C67" s="19"/>
      <c r="D67" s="64"/>
      <c r="E67" s="19"/>
      <c r="F67" s="19">
        <v>1</v>
      </c>
      <c r="G67" s="19"/>
      <c r="H67" s="19"/>
      <c r="I67" s="19">
        <v>1</v>
      </c>
      <c r="J67" s="19"/>
      <c r="K67" s="19"/>
      <c r="L67" s="19"/>
      <c r="M67" s="19"/>
      <c r="N67" s="19"/>
      <c r="O67" s="19"/>
      <c r="P67" s="19"/>
      <c r="Q67" s="19"/>
      <c r="R67" s="20"/>
      <c r="S67" s="19">
        <f t="shared" si="3"/>
        <v>5</v>
      </c>
      <c r="T67" s="80">
        <f t="shared" si="4"/>
        <v>0.3333333333333333</v>
      </c>
      <c r="U67" s="81">
        <f t="shared" si="5"/>
        <v>367.1071953010279</v>
      </c>
    </row>
    <row r="68" spans="1:21" ht="12.75">
      <c r="A68" t="s">
        <v>36</v>
      </c>
      <c r="B68" s="29"/>
      <c r="C68" s="29"/>
      <c r="D68" s="64"/>
      <c r="E68" s="29"/>
      <c r="F68" s="29"/>
      <c r="G68" s="29"/>
      <c r="H68" s="29"/>
      <c r="I68" s="29"/>
      <c r="J68" s="29"/>
      <c r="K68" s="29"/>
      <c r="L68" s="24"/>
      <c r="M68" s="19"/>
      <c r="N68" s="19"/>
      <c r="O68" s="19"/>
      <c r="P68" s="19"/>
      <c r="Q68" s="19"/>
      <c r="R68" s="20"/>
      <c r="S68" s="19">
        <f t="shared" si="3"/>
        <v>0</v>
      </c>
      <c r="T68" s="80">
        <f t="shared" si="4"/>
        <v>0</v>
      </c>
      <c r="U68" s="81">
        <f t="shared" si="5"/>
        <v>0</v>
      </c>
    </row>
    <row r="69" spans="1:21" ht="12.75">
      <c r="A69" s="30" t="s">
        <v>57</v>
      </c>
      <c r="B69" s="24">
        <v>5</v>
      </c>
      <c r="C69" s="24">
        <v>1</v>
      </c>
      <c r="D69" s="64"/>
      <c r="E69" s="24"/>
      <c r="F69" s="24">
        <v>1</v>
      </c>
      <c r="G69" s="24">
        <v>1</v>
      </c>
      <c r="H69" s="24">
        <v>7</v>
      </c>
      <c r="I69" s="24">
        <v>6</v>
      </c>
      <c r="J69" s="24">
        <v>4</v>
      </c>
      <c r="K69" s="24"/>
      <c r="L69" s="24">
        <v>3</v>
      </c>
      <c r="M69" s="24"/>
      <c r="N69" s="24">
        <v>2</v>
      </c>
      <c r="O69" s="25">
        <v>4</v>
      </c>
      <c r="P69" s="25">
        <v>7</v>
      </c>
      <c r="Q69" s="25"/>
      <c r="R69" s="20"/>
      <c r="S69" s="19">
        <f t="shared" si="3"/>
        <v>41</v>
      </c>
      <c r="T69" s="80">
        <f t="shared" si="4"/>
        <v>2.7333333333333334</v>
      </c>
      <c r="U69" s="81">
        <f t="shared" si="5"/>
        <v>3010.279001468429</v>
      </c>
    </row>
    <row r="70" spans="1:21" ht="12.75">
      <c r="A70" s="30" t="s">
        <v>37</v>
      </c>
      <c r="B70" s="24"/>
      <c r="C70" s="24"/>
      <c r="D70" s="6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5"/>
      <c r="P70" s="25"/>
      <c r="Q70" s="25"/>
      <c r="R70" s="20"/>
      <c r="S70" s="19">
        <f t="shared" si="3"/>
        <v>0</v>
      </c>
      <c r="T70" s="80">
        <f t="shared" si="4"/>
        <v>0</v>
      </c>
      <c r="U70" s="81">
        <f t="shared" si="5"/>
        <v>0</v>
      </c>
    </row>
    <row r="71" spans="1:21" ht="12.75">
      <c r="A71" s="30" t="s">
        <v>58</v>
      </c>
      <c r="B71" s="24"/>
      <c r="C71" s="24"/>
      <c r="D71" s="6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/>
      <c r="P71" s="25"/>
      <c r="Q71" s="25"/>
      <c r="R71" s="20"/>
      <c r="S71" s="19">
        <f t="shared" si="3"/>
        <v>0</v>
      </c>
      <c r="T71" s="80">
        <f t="shared" si="4"/>
        <v>0</v>
      </c>
      <c r="U71" s="81">
        <f t="shared" si="5"/>
        <v>0</v>
      </c>
    </row>
    <row r="72" spans="1:21" ht="12.75">
      <c r="A72" s="30" t="s">
        <v>177</v>
      </c>
      <c r="B72" s="24"/>
      <c r="C72" s="24"/>
      <c r="D72" s="6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25"/>
      <c r="Q72" s="25"/>
      <c r="R72" s="20"/>
      <c r="S72" s="19">
        <f t="shared" si="3"/>
        <v>0</v>
      </c>
      <c r="T72" s="80">
        <f aca="true" t="shared" si="6" ref="T72:T77">S72/15</f>
        <v>0</v>
      </c>
      <c r="U72" s="81">
        <f aca="true" t="shared" si="7" ref="U72:U77">T72/0.000908</f>
        <v>0</v>
      </c>
    </row>
    <row r="73" spans="1:21" ht="12.75">
      <c r="A73" s="18" t="s">
        <v>38</v>
      </c>
      <c r="B73" s="31">
        <v>29</v>
      </c>
      <c r="C73" s="25">
        <v>11</v>
      </c>
      <c r="D73" s="65"/>
      <c r="E73" s="25">
        <v>11</v>
      </c>
      <c r="F73" s="25">
        <v>4</v>
      </c>
      <c r="G73" s="25">
        <v>5</v>
      </c>
      <c r="H73" s="25">
        <v>12</v>
      </c>
      <c r="I73" s="25">
        <v>24</v>
      </c>
      <c r="J73" s="25">
        <v>27</v>
      </c>
      <c r="K73" s="25">
        <v>2</v>
      </c>
      <c r="L73" s="25">
        <v>6</v>
      </c>
      <c r="M73" s="25">
        <v>5</v>
      </c>
      <c r="N73" s="25">
        <v>4</v>
      </c>
      <c r="O73" s="25">
        <v>23</v>
      </c>
      <c r="P73" s="25">
        <v>11</v>
      </c>
      <c r="Q73" s="25">
        <v>11</v>
      </c>
      <c r="R73" s="20"/>
      <c r="S73" s="19">
        <f t="shared" si="3"/>
        <v>185</v>
      </c>
      <c r="T73" s="80">
        <f t="shared" si="6"/>
        <v>12.333333333333334</v>
      </c>
      <c r="U73" s="81">
        <f t="shared" si="7"/>
        <v>13582.966226138034</v>
      </c>
    </row>
    <row r="74" spans="1:21" ht="12.75">
      <c r="A74" s="18" t="s">
        <v>74</v>
      </c>
      <c r="B74" s="31"/>
      <c r="C74" s="25"/>
      <c r="D74" s="6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0"/>
      <c r="S74" s="19">
        <f t="shared" si="3"/>
        <v>0</v>
      </c>
      <c r="T74" s="80">
        <f t="shared" si="6"/>
        <v>0</v>
      </c>
      <c r="U74" s="81">
        <f t="shared" si="7"/>
        <v>0</v>
      </c>
    </row>
    <row r="75" spans="1:21" ht="12.75">
      <c r="A75" s="18" t="s">
        <v>39</v>
      </c>
      <c r="B75" s="31"/>
      <c r="C75" s="25"/>
      <c r="D75" s="64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0"/>
      <c r="S75" s="19">
        <f t="shared" si="3"/>
        <v>0</v>
      </c>
      <c r="T75" s="80">
        <f t="shared" si="6"/>
        <v>0</v>
      </c>
      <c r="U75" s="81">
        <f t="shared" si="7"/>
        <v>0</v>
      </c>
    </row>
    <row r="76" spans="1:21" ht="12.75">
      <c r="A76" s="32" t="s">
        <v>40</v>
      </c>
      <c r="B76" s="19"/>
      <c r="C76" s="19"/>
      <c r="D76" s="64"/>
      <c r="E76" s="19"/>
      <c r="F76" s="19"/>
      <c r="G76" s="3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0"/>
      <c r="S76" s="19">
        <f t="shared" si="3"/>
        <v>0</v>
      </c>
      <c r="T76" s="80">
        <f t="shared" si="6"/>
        <v>0</v>
      </c>
      <c r="U76" s="81">
        <f t="shared" si="7"/>
        <v>0</v>
      </c>
    </row>
    <row r="77" spans="1:21" ht="12.75">
      <c r="A77" s="57"/>
      <c r="B77" s="20"/>
      <c r="C77" s="20"/>
      <c r="D77" s="20"/>
      <c r="E77" s="20"/>
      <c r="F77" s="20"/>
      <c r="H77" s="56"/>
      <c r="I77" s="56"/>
      <c r="J77" s="56"/>
      <c r="K77" s="56"/>
      <c r="L77" s="56"/>
      <c r="M77" s="56"/>
      <c r="N77" s="56"/>
      <c r="O77" s="56"/>
      <c r="P77" s="56"/>
      <c r="Q77" s="58"/>
      <c r="R77" s="20"/>
      <c r="S77" s="20"/>
      <c r="T77" s="83"/>
      <c r="U77" s="82"/>
    </row>
    <row r="78" spans="1:21" ht="12.75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52"/>
      <c r="U78" s="53"/>
    </row>
    <row r="79" spans="1:21" ht="12.75">
      <c r="A79" s="35" t="s">
        <v>54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7"/>
      <c r="U79" s="38"/>
    </row>
    <row r="80" spans="1:21" ht="12.75">
      <c r="A80" t="s">
        <v>168</v>
      </c>
      <c r="B80" s="85"/>
      <c r="C80" s="85"/>
      <c r="D80" s="64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4"/>
      <c r="S80" s="19">
        <f>SUM(B80,C80,E80:Q80)</f>
        <v>0</v>
      </c>
      <c r="T80" s="80">
        <f aca="true" t="shared" si="8" ref="T80:T101">S80/15</f>
        <v>0</v>
      </c>
      <c r="U80" s="81">
        <f aca="true" t="shared" si="9" ref="U80:U101">T80/0.000908</f>
        <v>0</v>
      </c>
    </row>
    <row r="81" spans="1:21" ht="12.75">
      <c r="A81" t="s">
        <v>98</v>
      </c>
      <c r="B81" s="24"/>
      <c r="C81" s="24"/>
      <c r="D81" s="64"/>
      <c r="E81" s="24"/>
      <c r="F81" s="24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>
        <v>1</v>
      </c>
      <c r="R81" s="20"/>
      <c r="S81" s="19">
        <f aca="true" t="shared" si="10" ref="S81:S99">SUM(B81,C81,E81:Q81)</f>
        <v>1</v>
      </c>
      <c r="T81" s="80">
        <f t="shared" si="8"/>
        <v>0.06666666666666667</v>
      </c>
      <c r="U81" s="81">
        <f t="shared" si="9"/>
        <v>73.42143906020559</v>
      </c>
    </row>
    <row r="82" spans="1:21" ht="12.75">
      <c r="A82" t="s">
        <v>41</v>
      </c>
      <c r="B82" s="24"/>
      <c r="C82" s="24">
        <v>5</v>
      </c>
      <c r="D82" s="64"/>
      <c r="E82" s="24"/>
      <c r="F82" s="24"/>
      <c r="G82" s="25"/>
      <c r="H82" s="25"/>
      <c r="I82" s="25"/>
      <c r="J82" s="25">
        <v>1</v>
      </c>
      <c r="K82" s="25"/>
      <c r="L82" s="25"/>
      <c r="M82" s="25">
        <v>2</v>
      </c>
      <c r="N82" s="25">
        <v>3</v>
      </c>
      <c r="O82" s="25"/>
      <c r="P82" s="25">
        <v>3</v>
      </c>
      <c r="Q82" s="25"/>
      <c r="R82" s="20"/>
      <c r="S82" s="19">
        <f t="shared" si="10"/>
        <v>14</v>
      </c>
      <c r="T82" s="80">
        <f t="shared" si="8"/>
        <v>0.9333333333333333</v>
      </c>
      <c r="U82" s="81">
        <f t="shared" si="9"/>
        <v>1027.9001468428783</v>
      </c>
    </row>
    <row r="83" spans="1:21" ht="12.75">
      <c r="A83" t="s">
        <v>153</v>
      </c>
      <c r="B83" s="24"/>
      <c r="C83" s="24"/>
      <c r="D83" s="64"/>
      <c r="E83" s="24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0"/>
      <c r="S83" s="19">
        <f t="shared" si="10"/>
        <v>0</v>
      </c>
      <c r="T83" s="80">
        <f t="shared" si="8"/>
        <v>0</v>
      </c>
      <c r="U83" s="81">
        <f t="shared" si="9"/>
        <v>0</v>
      </c>
    </row>
    <row r="84" spans="1:21" ht="12.75">
      <c r="A84" s="48" t="s">
        <v>60</v>
      </c>
      <c r="B84" s="24"/>
      <c r="C84" s="24"/>
      <c r="D84" s="64"/>
      <c r="E84" s="24"/>
      <c r="F84" s="24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0"/>
      <c r="S84" s="19">
        <f t="shared" si="10"/>
        <v>0</v>
      </c>
      <c r="T84" s="80">
        <f t="shared" si="8"/>
        <v>0</v>
      </c>
      <c r="U84" s="81">
        <f t="shared" si="9"/>
        <v>0</v>
      </c>
    </row>
    <row r="85" spans="1:21" ht="12.75">
      <c r="A85" t="s">
        <v>42</v>
      </c>
      <c r="B85" s="24"/>
      <c r="C85" s="24"/>
      <c r="D85" s="64"/>
      <c r="E85" s="24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0"/>
      <c r="S85" s="19">
        <f t="shared" si="10"/>
        <v>0</v>
      </c>
      <c r="T85" s="80">
        <f t="shared" si="8"/>
        <v>0</v>
      </c>
      <c r="U85" s="81">
        <f t="shared" si="9"/>
        <v>0</v>
      </c>
    </row>
    <row r="86" spans="1:21" ht="12.75">
      <c r="A86" t="s">
        <v>59</v>
      </c>
      <c r="B86" s="24">
        <v>1</v>
      </c>
      <c r="C86" s="24"/>
      <c r="D86" s="64"/>
      <c r="E86" s="24"/>
      <c r="F86" s="24"/>
      <c r="G86" s="25"/>
      <c r="H86" s="25"/>
      <c r="I86" s="25">
        <v>1</v>
      </c>
      <c r="J86" s="25"/>
      <c r="K86" s="25"/>
      <c r="L86" s="25">
        <v>1</v>
      </c>
      <c r="M86" s="25"/>
      <c r="N86" s="25"/>
      <c r="O86" s="25"/>
      <c r="P86" s="25"/>
      <c r="Q86" s="25"/>
      <c r="R86" s="20"/>
      <c r="S86" s="19">
        <f t="shared" si="10"/>
        <v>3</v>
      </c>
      <c r="T86" s="80">
        <f t="shared" si="8"/>
        <v>0.2</v>
      </c>
      <c r="U86" s="81">
        <f t="shared" si="9"/>
        <v>220.26431718061676</v>
      </c>
    </row>
    <row r="87" spans="1:21" ht="12.75">
      <c r="A87" t="s">
        <v>71</v>
      </c>
      <c r="B87" s="24"/>
      <c r="C87" s="24"/>
      <c r="D87" s="64"/>
      <c r="E87" s="24">
        <v>1</v>
      </c>
      <c r="F87" s="24"/>
      <c r="G87" s="25"/>
      <c r="H87" s="25"/>
      <c r="I87" s="25"/>
      <c r="J87" s="25">
        <v>2</v>
      </c>
      <c r="K87" s="25"/>
      <c r="L87" s="25"/>
      <c r="M87" s="25"/>
      <c r="N87" s="25"/>
      <c r="O87" s="25"/>
      <c r="P87" s="25"/>
      <c r="Q87" s="25"/>
      <c r="R87" s="20"/>
      <c r="S87" s="19">
        <f t="shared" si="10"/>
        <v>3</v>
      </c>
      <c r="T87" s="80">
        <f t="shared" si="8"/>
        <v>0.2</v>
      </c>
      <c r="U87" s="81">
        <f t="shared" si="9"/>
        <v>220.26431718061676</v>
      </c>
    </row>
    <row r="88" spans="1:21" ht="12.75">
      <c r="A88" s="39" t="s">
        <v>43</v>
      </c>
      <c r="B88" s="25"/>
      <c r="C88" s="25"/>
      <c r="D88" s="64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0"/>
      <c r="S88" s="19">
        <f t="shared" si="10"/>
        <v>0</v>
      </c>
      <c r="T88" s="80">
        <f t="shared" si="8"/>
        <v>0</v>
      </c>
      <c r="U88" s="81">
        <f t="shared" si="9"/>
        <v>0</v>
      </c>
    </row>
    <row r="89" spans="1:21" ht="12.75">
      <c r="A89" s="39" t="s">
        <v>70</v>
      </c>
      <c r="B89" s="25"/>
      <c r="C89" s="25">
        <v>1</v>
      </c>
      <c r="D89" s="64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0"/>
      <c r="S89" s="19">
        <f t="shared" si="10"/>
        <v>1</v>
      </c>
      <c r="T89" s="80">
        <f t="shared" si="8"/>
        <v>0.06666666666666667</v>
      </c>
      <c r="U89" s="81">
        <f t="shared" si="9"/>
        <v>73.42143906020559</v>
      </c>
    </row>
    <row r="90" spans="1:21" ht="12.75">
      <c r="A90" s="39" t="s">
        <v>85</v>
      </c>
      <c r="B90" s="25"/>
      <c r="C90" s="25"/>
      <c r="D90" s="64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0"/>
      <c r="S90" s="19">
        <f t="shared" si="10"/>
        <v>0</v>
      </c>
      <c r="T90" s="80">
        <f t="shared" si="8"/>
        <v>0</v>
      </c>
      <c r="U90" s="81">
        <f t="shared" si="9"/>
        <v>0</v>
      </c>
    </row>
    <row r="91" spans="1:21" ht="12.75">
      <c r="A91" s="39" t="s">
        <v>44</v>
      </c>
      <c r="B91" s="25"/>
      <c r="C91" s="25"/>
      <c r="D91" s="64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0"/>
      <c r="S91" s="19">
        <f t="shared" si="10"/>
        <v>0</v>
      </c>
      <c r="T91" s="80">
        <f t="shared" si="8"/>
        <v>0</v>
      </c>
      <c r="U91" s="81">
        <f t="shared" si="9"/>
        <v>0</v>
      </c>
    </row>
    <row r="92" spans="1:21" ht="12.75">
      <c r="A92" s="39" t="s">
        <v>163</v>
      </c>
      <c r="B92" s="25"/>
      <c r="C92" s="25"/>
      <c r="D92" s="64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0"/>
      <c r="S92" s="19">
        <f>SUM(B92,C92,E92:Q92)</f>
        <v>0</v>
      </c>
      <c r="T92" s="80">
        <f t="shared" si="8"/>
        <v>0</v>
      </c>
      <c r="U92" s="81">
        <f t="shared" si="9"/>
        <v>0</v>
      </c>
    </row>
    <row r="93" spans="1:21" ht="12.75">
      <c r="A93" s="39" t="s">
        <v>45</v>
      </c>
      <c r="B93" s="25"/>
      <c r="C93" s="25"/>
      <c r="D93" s="64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0"/>
      <c r="S93" s="19">
        <f t="shared" si="10"/>
        <v>0</v>
      </c>
      <c r="T93" s="80">
        <f t="shared" si="8"/>
        <v>0</v>
      </c>
      <c r="U93" s="81">
        <f t="shared" si="9"/>
        <v>0</v>
      </c>
    </row>
    <row r="94" spans="1:21" ht="12.75">
      <c r="A94" s="39" t="s">
        <v>46</v>
      </c>
      <c r="B94" s="25"/>
      <c r="C94" s="25"/>
      <c r="D94" s="64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0"/>
      <c r="S94" s="19">
        <f t="shared" si="10"/>
        <v>0</v>
      </c>
      <c r="T94" s="80">
        <f t="shared" si="8"/>
        <v>0</v>
      </c>
      <c r="U94" s="81">
        <f t="shared" si="9"/>
        <v>0</v>
      </c>
    </row>
    <row r="95" spans="1:21" ht="12.75">
      <c r="A95" s="39" t="s">
        <v>86</v>
      </c>
      <c r="B95" s="25"/>
      <c r="C95" s="25"/>
      <c r="D95" s="64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0"/>
      <c r="S95" s="19">
        <f t="shared" si="10"/>
        <v>0</v>
      </c>
      <c r="T95" s="80">
        <f t="shared" si="8"/>
        <v>0</v>
      </c>
      <c r="U95" s="81">
        <f t="shared" si="9"/>
        <v>0</v>
      </c>
    </row>
    <row r="96" spans="1:21" ht="12.75">
      <c r="A96" s="39" t="s">
        <v>47</v>
      </c>
      <c r="B96" s="25">
        <v>1</v>
      </c>
      <c r="C96" s="25"/>
      <c r="D96" s="64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7"/>
      <c r="S96" s="19">
        <f t="shared" si="10"/>
        <v>1</v>
      </c>
      <c r="T96" s="80">
        <f t="shared" si="8"/>
        <v>0.06666666666666667</v>
      </c>
      <c r="U96" s="81">
        <f t="shared" si="9"/>
        <v>73.42143906020559</v>
      </c>
    </row>
    <row r="97" spans="1:21" ht="12.75">
      <c r="A97" s="54" t="s">
        <v>193</v>
      </c>
      <c r="B97" s="25"/>
      <c r="C97" s="25"/>
      <c r="D97" s="64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7"/>
      <c r="S97" s="19">
        <f>SUM(B97,C97,E97:Q97)</f>
        <v>0</v>
      </c>
      <c r="T97" s="80">
        <f t="shared" si="8"/>
        <v>0</v>
      </c>
      <c r="U97" s="81">
        <f t="shared" si="9"/>
        <v>0</v>
      </c>
    </row>
    <row r="98" spans="1:21" ht="12.75">
      <c r="A98" s="54" t="s">
        <v>172</v>
      </c>
      <c r="B98" s="25"/>
      <c r="C98" s="25"/>
      <c r="D98" s="64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7"/>
      <c r="S98" s="19">
        <f>SUM(B98,C98,E98:Q98)</f>
        <v>0</v>
      </c>
      <c r="T98" s="80">
        <f t="shared" si="8"/>
        <v>0</v>
      </c>
      <c r="U98" s="81">
        <f t="shared" si="9"/>
        <v>0</v>
      </c>
    </row>
    <row r="99" spans="1:21" ht="12.75">
      <c r="A99" s="54" t="s">
        <v>75</v>
      </c>
      <c r="B99" s="25"/>
      <c r="C99" s="25"/>
      <c r="D99" s="64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7"/>
      <c r="S99" s="19">
        <f t="shared" si="10"/>
        <v>0</v>
      </c>
      <c r="T99" s="80">
        <f t="shared" si="8"/>
        <v>0</v>
      </c>
      <c r="U99" s="81">
        <f t="shared" si="9"/>
        <v>0</v>
      </c>
    </row>
    <row r="100" spans="1:21" ht="12.75">
      <c r="A100" s="54" t="s">
        <v>173</v>
      </c>
      <c r="B100" s="25"/>
      <c r="C100" s="25"/>
      <c r="D100" s="64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7"/>
      <c r="S100" s="19">
        <f>SUM(B100,C100,E100:Q100)</f>
        <v>0</v>
      </c>
      <c r="T100" s="80">
        <f t="shared" si="8"/>
        <v>0</v>
      </c>
      <c r="U100" s="81">
        <f t="shared" si="9"/>
        <v>0</v>
      </c>
    </row>
    <row r="101" spans="1:21" ht="12.75">
      <c r="A101" s="57"/>
      <c r="B101" s="20"/>
      <c r="C101" s="20"/>
      <c r="D101" s="20"/>
      <c r="E101" s="20"/>
      <c r="F101" s="20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27"/>
      <c r="S101" s="20"/>
      <c r="T101" s="83"/>
      <c r="U101" s="82"/>
    </row>
    <row r="102" spans="1:21" ht="12.75">
      <c r="A102" s="4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49"/>
      <c r="U102" s="50"/>
    </row>
    <row r="103" spans="1:21" ht="12.75">
      <c r="A103" s="41" t="s">
        <v>61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7"/>
      <c r="U103" s="38"/>
    </row>
    <row r="104" spans="1:21" ht="12.75">
      <c r="A104" s="42" t="s">
        <v>80</v>
      </c>
      <c r="B104" s="25"/>
      <c r="C104" s="25"/>
      <c r="D104" s="64"/>
      <c r="E104" s="25"/>
      <c r="F104" s="25"/>
      <c r="G104" s="25">
        <v>1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0"/>
      <c r="S104" s="19">
        <f aca="true" t="shared" si="11" ref="S104:S122">SUM(B104,C104,E104:Q104)</f>
        <v>1</v>
      </c>
      <c r="T104" s="80">
        <f aca="true" t="shared" si="12" ref="T104:T124">S104/15</f>
        <v>0.06666666666666667</v>
      </c>
      <c r="U104" s="81">
        <f aca="true" t="shared" si="13" ref="U104:U124">T104/0.000908</f>
        <v>73.42143906020559</v>
      </c>
    </row>
    <row r="105" spans="1:21" ht="12.75">
      <c r="A105" s="42" t="s">
        <v>63</v>
      </c>
      <c r="B105" s="25"/>
      <c r="C105" s="25"/>
      <c r="D105" s="64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0"/>
      <c r="S105" s="19">
        <f t="shared" si="11"/>
        <v>0</v>
      </c>
      <c r="T105" s="80">
        <f t="shared" si="12"/>
        <v>0</v>
      </c>
      <c r="U105" s="81">
        <f t="shared" si="13"/>
        <v>0</v>
      </c>
    </row>
    <row r="106" spans="1:21" ht="12.75">
      <c r="A106" s="42" t="s">
        <v>65</v>
      </c>
      <c r="B106" s="25"/>
      <c r="C106" s="25"/>
      <c r="D106" s="64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0"/>
      <c r="S106" s="19">
        <f t="shared" si="11"/>
        <v>0</v>
      </c>
      <c r="T106" s="80">
        <f t="shared" si="12"/>
        <v>0</v>
      </c>
      <c r="U106" s="81">
        <f t="shared" si="13"/>
        <v>0</v>
      </c>
    </row>
    <row r="107" spans="1:21" ht="12.75">
      <c r="A107" s="42" t="s">
        <v>156</v>
      </c>
      <c r="B107" s="25"/>
      <c r="C107" s="25"/>
      <c r="D107" s="64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0"/>
      <c r="S107" s="19">
        <f t="shared" si="11"/>
        <v>0</v>
      </c>
      <c r="T107" s="80">
        <f t="shared" si="12"/>
        <v>0</v>
      </c>
      <c r="U107" s="81">
        <f t="shared" si="13"/>
        <v>0</v>
      </c>
    </row>
    <row r="108" spans="1:21" ht="12.75">
      <c r="A108" s="42" t="s">
        <v>84</v>
      </c>
      <c r="B108" s="25"/>
      <c r="C108" s="25"/>
      <c r="D108" s="64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0"/>
      <c r="S108" s="19">
        <f t="shared" si="11"/>
        <v>0</v>
      </c>
      <c r="T108" s="80">
        <f t="shared" si="12"/>
        <v>0</v>
      </c>
      <c r="U108" s="81">
        <f t="shared" si="13"/>
        <v>0</v>
      </c>
    </row>
    <row r="109" spans="1:21" ht="12.75">
      <c r="A109" s="42" t="s">
        <v>178</v>
      </c>
      <c r="B109" s="25"/>
      <c r="C109" s="25"/>
      <c r="D109" s="64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0"/>
      <c r="S109" s="19">
        <f>SUM(B109,C109,E109:Q109)</f>
        <v>0</v>
      </c>
      <c r="T109" s="80">
        <f t="shared" si="12"/>
        <v>0</v>
      </c>
      <c r="U109" s="81">
        <f t="shared" si="13"/>
        <v>0</v>
      </c>
    </row>
    <row r="110" spans="1:21" ht="12.75">
      <c r="A110" s="42" t="s">
        <v>64</v>
      </c>
      <c r="B110" s="25"/>
      <c r="C110" s="25"/>
      <c r="D110" s="64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0"/>
      <c r="S110" s="19">
        <f t="shared" si="11"/>
        <v>0</v>
      </c>
      <c r="T110" s="80">
        <f t="shared" si="12"/>
        <v>0</v>
      </c>
      <c r="U110" s="81">
        <f t="shared" si="13"/>
        <v>0</v>
      </c>
    </row>
    <row r="111" spans="1:21" ht="12.75">
      <c r="A111" s="42" t="s">
        <v>48</v>
      </c>
      <c r="B111" s="31"/>
      <c r="C111" s="25"/>
      <c r="D111" s="64"/>
      <c r="E111" s="25"/>
      <c r="F111" s="25"/>
      <c r="G111" s="25"/>
      <c r="H111" s="25"/>
      <c r="I111" s="25"/>
      <c r="J111" s="25"/>
      <c r="K111" s="25"/>
      <c r="L111" s="31"/>
      <c r="M111" s="25"/>
      <c r="N111" s="25"/>
      <c r="O111" s="25"/>
      <c r="P111" s="25"/>
      <c r="Q111" s="25"/>
      <c r="R111" s="20"/>
      <c r="S111" s="19">
        <f t="shared" si="11"/>
        <v>0</v>
      </c>
      <c r="T111" s="80">
        <f t="shared" si="12"/>
        <v>0</v>
      </c>
      <c r="U111" s="81">
        <f t="shared" si="13"/>
        <v>0</v>
      </c>
    </row>
    <row r="112" spans="1:21" ht="12.75">
      <c r="A112" s="42" t="s">
        <v>49</v>
      </c>
      <c r="B112" s="31"/>
      <c r="C112" s="25"/>
      <c r="D112" s="64"/>
      <c r="E112" s="25"/>
      <c r="F112" s="25"/>
      <c r="G112" s="25"/>
      <c r="H112" s="25"/>
      <c r="I112" s="25"/>
      <c r="J112" s="25"/>
      <c r="K112" s="25"/>
      <c r="L112" s="31"/>
      <c r="M112" s="25"/>
      <c r="N112" s="25"/>
      <c r="O112" s="25"/>
      <c r="P112" s="25"/>
      <c r="Q112" s="25"/>
      <c r="R112" s="20"/>
      <c r="S112" s="19">
        <f t="shared" si="11"/>
        <v>0</v>
      </c>
      <c r="T112" s="80">
        <f t="shared" si="12"/>
        <v>0</v>
      </c>
      <c r="U112" s="81">
        <f t="shared" si="13"/>
        <v>0</v>
      </c>
    </row>
    <row r="113" spans="1:21" ht="12.75">
      <c r="A113" s="42" t="s">
        <v>154</v>
      </c>
      <c r="B113" s="31"/>
      <c r="C113" s="25"/>
      <c r="D113" s="64"/>
      <c r="E113" s="25"/>
      <c r="F113" s="25"/>
      <c r="G113" s="25"/>
      <c r="H113" s="25"/>
      <c r="I113" s="25"/>
      <c r="J113" s="25"/>
      <c r="K113" s="25"/>
      <c r="L113" s="31"/>
      <c r="M113" s="25"/>
      <c r="N113" s="25"/>
      <c r="O113" s="25"/>
      <c r="P113" s="25"/>
      <c r="Q113" s="25"/>
      <c r="R113" s="20"/>
      <c r="S113" s="19">
        <f t="shared" si="11"/>
        <v>0</v>
      </c>
      <c r="T113" s="80">
        <f t="shared" si="12"/>
        <v>0</v>
      </c>
      <c r="U113" s="81">
        <f t="shared" si="13"/>
        <v>0</v>
      </c>
    </row>
    <row r="114" spans="1:21" ht="12.75">
      <c r="A114" s="42" t="s">
        <v>76</v>
      </c>
      <c r="B114" s="31"/>
      <c r="C114" s="25"/>
      <c r="D114" s="64"/>
      <c r="E114" s="25"/>
      <c r="F114" s="25"/>
      <c r="G114" s="25"/>
      <c r="H114" s="25"/>
      <c r="I114" s="25"/>
      <c r="J114" s="25"/>
      <c r="K114" s="25"/>
      <c r="L114" s="31"/>
      <c r="M114" s="25"/>
      <c r="N114" s="25"/>
      <c r="O114" s="25"/>
      <c r="P114" s="25"/>
      <c r="Q114" s="25"/>
      <c r="R114" s="20"/>
      <c r="S114" s="19">
        <f t="shared" si="11"/>
        <v>0</v>
      </c>
      <c r="T114" s="80">
        <f t="shared" si="12"/>
        <v>0</v>
      </c>
      <c r="U114" s="81">
        <f t="shared" si="13"/>
        <v>0</v>
      </c>
    </row>
    <row r="115" spans="1:21" ht="12.75">
      <c r="A115" s="42" t="s">
        <v>62</v>
      </c>
      <c r="B115" s="31"/>
      <c r="C115" s="25">
        <v>1</v>
      </c>
      <c r="D115" s="64"/>
      <c r="E115" s="25"/>
      <c r="F115" s="25"/>
      <c r="G115" s="25"/>
      <c r="H115" s="25"/>
      <c r="I115" s="25"/>
      <c r="J115" s="25"/>
      <c r="K115" s="25"/>
      <c r="L115" s="31"/>
      <c r="M115" s="25"/>
      <c r="N115" s="25"/>
      <c r="O115" s="25"/>
      <c r="P115" s="25"/>
      <c r="Q115" s="25"/>
      <c r="R115" s="20"/>
      <c r="S115" s="19">
        <f t="shared" si="11"/>
        <v>1</v>
      </c>
      <c r="T115" s="80">
        <f t="shared" si="12"/>
        <v>0.06666666666666667</v>
      </c>
      <c r="U115" s="81">
        <f t="shared" si="13"/>
        <v>73.42143906020559</v>
      </c>
    </row>
    <row r="116" spans="1:21" ht="12.75">
      <c r="A116" s="42" t="s">
        <v>50</v>
      </c>
      <c r="B116" s="31"/>
      <c r="C116" s="25"/>
      <c r="D116" s="64"/>
      <c r="E116" s="25"/>
      <c r="F116" s="25"/>
      <c r="G116" s="25"/>
      <c r="H116" s="25"/>
      <c r="I116" s="25"/>
      <c r="J116" s="25"/>
      <c r="K116" s="25"/>
      <c r="L116" s="31"/>
      <c r="M116" s="25"/>
      <c r="N116" s="25"/>
      <c r="O116" s="25"/>
      <c r="P116" s="25"/>
      <c r="Q116" s="25"/>
      <c r="R116" s="20"/>
      <c r="S116" s="19">
        <f t="shared" si="11"/>
        <v>0</v>
      </c>
      <c r="T116" s="80">
        <f t="shared" si="12"/>
        <v>0</v>
      </c>
      <c r="U116" s="81">
        <f t="shared" si="13"/>
        <v>0</v>
      </c>
    </row>
    <row r="117" spans="1:21" ht="12.75">
      <c r="A117" s="42" t="s">
        <v>81</v>
      </c>
      <c r="B117" s="31"/>
      <c r="C117" s="25"/>
      <c r="D117" s="64"/>
      <c r="E117" s="25"/>
      <c r="F117" s="25"/>
      <c r="G117" s="25"/>
      <c r="H117" s="25"/>
      <c r="I117" s="25"/>
      <c r="J117" s="25">
        <v>2</v>
      </c>
      <c r="K117" s="25"/>
      <c r="L117" s="31"/>
      <c r="M117" s="25">
        <v>1</v>
      </c>
      <c r="N117" s="25">
        <v>1</v>
      </c>
      <c r="O117" s="25"/>
      <c r="P117" s="25"/>
      <c r="Q117" s="25">
        <v>4</v>
      </c>
      <c r="R117" s="20"/>
      <c r="S117" s="19">
        <f t="shared" si="11"/>
        <v>8</v>
      </c>
      <c r="T117" s="80">
        <f t="shared" si="12"/>
        <v>0.5333333333333333</v>
      </c>
      <c r="U117" s="81">
        <f t="shared" si="13"/>
        <v>587.3715124816447</v>
      </c>
    </row>
    <row r="118" spans="1:21" ht="12.75">
      <c r="A118" s="42" t="s">
        <v>79</v>
      </c>
      <c r="B118" s="31"/>
      <c r="C118" s="25"/>
      <c r="D118" s="64"/>
      <c r="E118" s="25"/>
      <c r="F118" s="25"/>
      <c r="G118" s="25"/>
      <c r="H118" s="25"/>
      <c r="I118" s="25">
        <v>1</v>
      </c>
      <c r="J118" s="25"/>
      <c r="K118" s="25"/>
      <c r="L118" s="31"/>
      <c r="M118" s="25"/>
      <c r="N118" s="25"/>
      <c r="O118" s="25"/>
      <c r="P118" s="25"/>
      <c r="Q118" s="25"/>
      <c r="R118" s="20"/>
      <c r="S118" s="19">
        <f t="shared" si="11"/>
        <v>1</v>
      </c>
      <c r="T118" s="80">
        <f t="shared" si="12"/>
        <v>0.06666666666666667</v>
      </c>
      <c r="U118" s="81">
        <f t="shared" si="13"/>
        <v>73.42143906020559</v>
      </c>
    </row>
    <row r="119" spans="1:21" ht="12.75">
      <c r="A119" s="44" t="s">
        <v>51</v>
      </c>
      <c r="B119" s="25">
        <v>1</v>
      </c>
      <c r="C119" s="25">
        <v>7</v>
      </c>
      <c r="D119" s="64"/>
      <c r="E119" s="25">
        <v>1</v>
      </c>
      <c r="F119" s="25">
        <v>4</v>
      </c>
      <c r="G119" s="25">
        <v>1</v>
      </c>
      <c r="H119" s="25">
        <v>2</v>
      </c>
      <c r="I119" s="25">
        <v>2</v>
      </c>
      <c r="J119" s="25"/>
      <c r="K119" s="25">
        <v>4</v>
      </c>
      <c r="L119" s="25">
        <v>3</v>
      </c>
      <c r="M119" s="25">
        <v>3</v>
      </c>
      <c r="N119" s="25">
        <v>5</v>
      </c>
      <c r="O119" s="25">
        <v>2</v>
      </c>
      <c r="P119" s="25">
        <v>3</v>
      </c>
      <c r="Q119" s="25">
        <v>2</v>
      </c>
      <c r="R119" s="20"/>
      <c r="S119" s="19">
        <f t="shared" si="11"/>
        <v>40</v>
      </c>
      <c r="T119" s="80">
        <f t="shared" si="12"/>
        <v>2.6666666666666665</v>
      </c>
      <c r="U119" s="81">
        <f t="shared" si="13"/>
        <v>2936.857562408223</v>
      </c>
    </row>
    <row r="120" spans="1:21" ht="12.75">
      <c r="A120" s="23" t="s">
        <v>179</v>
      </c>
      <c r="B120" s="25"/>
      <c r="C120" s="25"/>
      <c r="D120" s="64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0"/>
      <c r="S120" s="19">
        <f>SUM(B120,C120,E120:Q120)</f>
        <v>0</v>
      </c>
      <c r="T120" s="80">
        <f t="shared" si="12"/>
        <v>0</v>
      </c>
      <c r="U120" s="81">
        <f t="shared" si="13"/>
        <v>0</v>
      </c>
    </row>
    <row r="121" spans="1:21" ht="12.75">
      <c r="A121" s="23" t="s">
        <v>87</v>
      </c>
      <c r="B121" s="25"/>
      <c r="C121" s="25"/>
      <c r="D121" s="64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0"/>
      <c r="S121" s="19">
        <f t="shared" si="11"/>
        <v>0</v>
      </c>
      <c r="T121" s="80">
        <f t="shared" si="12"/>
        <v>0</v>
      </c>
      <c r="U121" s="81">
        <f t="shared" si="13"/>
        <v>0</v>
      </c>
    </row>
    <row r="122" spans="1:21" ht="12.75">
      <c r="A122" s="23" t="s">
        <v>159</v>
      </c>
      <c r="B122" s="25"/>
      <c r="C122" s="25"/>
      <c r="D122" s="64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0"/>
      <c r="S122" s="19">
        <f t="shared" si="11"/>
        <v>0</v>
      </c>
      <c r="T122" s="80">
        <f t="shared" si="12"/>
        <v>0</v>
      </c>
      <c r="U122" s="81">
        <f t="shared" si="13"/>
        <v>0</v>
      </c>
    </row>
    <row r="123" spans="1:21" ht="12.75">
      <c r="A123" s="23" t="s">
        <v>155</v>
      </c>
      <c r="B123" s="25"/>
      <c r="C123" s="25"/>
      <c r="D123" s="64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0"/>
      <c r="S123" s="19">
        <f>SUM(B123,C123,E123:Q123)</f>
        <v>0</v>
      </c>
      <c r="T123" s="80">
        <f t="shared" si="12"/>
        <v>0</v>
      </c>
      <c r="U123" s="81">
        <f t="shared" si="13"/>
        <v>0</v>
      </c>
    </row>
    <row r="124" spans="1:21" ht="12.75">
      <c r="A124" s="57"/>
      <c r="B124" s="20"/>
      <c r="C124" s="20"/>
      <c r="D124" s="20"/>
      <c r="E124" s="20"/>
      <c r="F124" s="20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20"/>
      <c r="S124" s="20"/>
      <c r="T124" s="83"/>
      <c r="U124" s="82"/>
    </row>
    <row r="125" spans="1:20" ht="12.75">
      <c r="A125" s="33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45"/>
      <c r="T125" s="46"/>
    </row>
    <row r="126" spans="1:21" ht="12.75">
      <c r="A126" s="35" t="s">
        <v>52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7"/>
      <c r="U126" s="38"/>
    </row>
    <row r="127" spans="1:21" ht="12.75">
      <c r="A127" s="86" t="s">
        <v>164</v>
      </c>
      <c r="B127" s="85"/>
      <c r="C127" s="85"/>
      <c r="D127" s="64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4"/>
      <c r="S127" s="19">
        <f>SUM(B127,C127,E127:Q127)</f>
        <v>0</v>
      </c>
      <c r="T127" s="80">
        <f>S127/15</f>
        <v>0</v>
      </c>
      <c r="U127" s="81">
        <f>T127/0.000908</f>
        <v>0</v>
      </c>
    </row>
    <row r="128" spans="1:21" ht="12.75">
      <c r="A128" s="47" t="s">
        <v>68</v>
      </c>
      <c r="B128" s="19">
        <v>12</v>
      </c>
      <c r="C128" s="19">
        <v>10</v>
      </c>
      <c r="D128" s="64"/>
      <c r="E128" s="19">
        <v>14</v>
      </c>
      <c r="F128" s="19">
        <v>17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26"/>
      <c r="S128" s="19"/>
      <c r="T128" s="43"/>
      <c r="U128" s="21"/>
    </row>
    <row r="129" spans="1:21" ht="12.75">
      <c r="A129" s="51" t="s">
        <v>170</v>
      </c>
      <c r="B129" s="19"/>
      <c r="C129" s="19"/>
      <c r="D129" s="64"/>
      <c r="E129" s="19"/>
      <c r="F129" s="19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26"/>
      <c r="S129" s="19">
        <f aca="true" t="shared" si="14" ref="S129:S134">SUM(B129,C129,E129:Q129)</f>
        <v>0</v>
      </c>
      <c r="T129" s="80">
        <f aca="true" t="shared" si="15" ref="T129:T134">S129/15</f>
        <v>0</v>
      </c>
      <c r="U129" s="81">
        <f aca="true" t="shared" si="16" ref="U129:U134">T129/0.000908</f>
        <v>0</v>
      </c>
    </row>
    <row r="130" spans="1:21" ht="12.75">
      <c r="A130" s="51" t="s">
        <v>91</v>
      </c>
      <c r="B130" s="19"/>
      <c r="C130" s="19"/>
      <c r="D130" s="64"/>
      <c r="E130" s="19"/>
      <c r="F130" s="19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26"/>
      <c r="S130" s="19">
        <f t="shared" si="14"/>
        <v>0</v>
      </c>
      <c r="T130" s="80">
        <f t="shared" si="15"/>
        <v>0</v>
      </c>
      <c r="U130" s="81">
        <f t="shared" si="16"/>
        <v>0</v>
      </c>
    </row>
    <row r="131" spans="1:21" ht="12.75">
      <c r="A131" s="51" t="s">
        <v>66</v>
      </c>
      <c r="B131" s="19">
        <v>15</v>
      </c>
      <c r="C131" s="19">
        <v>4</v>
      </c>
      <c r="D131" s="64"/>
      <c r="E131" s="19">
        <v>7</v>
      </c>
      <c r="F131" s="19">
        <v>12</v>
      </c>
      <c r="G131" s="19"/>
      <c r="H131" s="19"/>
      <c r="I131" s="19"/>
      <c r="J131" s="19"/>
      <c r="K131" s="19"/>
      <c r="L131" s="22"/>
      <c r="M131" s="19"/>
      <c r="N131" s="19"/>
      <c r="O131" s="31"/>
      <c r="P131" s="19"/>
      <c r="Q131" s="19"/>
      <c r="R131" s="26"/>
      <c r="S131" s="19">
        <f t="shared" si="14"/>
        <v>38</v>
      </c>
      <c r="T131" s="80">
        <f t="shared" si="15"/>
        <v>2.533333333333333</v>
      </c>
      <c r="U131" s="81">
        <f t="shared" si="16"/>
        <v>2790.014684287812</v>
      </c>
    </row>
    <row r="132" spans="1:21" ht="12.75">
      <c r="A132" s="48" t="s">
        <v>67</v>
      </c>
      <c r="B132" s="19">
        <v>2</v>
      </c>
      <c r="C132" s="19"/>
      <c r="D132" s="64"/>
      <c r="E132" s="19">
        <v>1</v>
      </c>
      <c r="F132" s="19"/>
      <c r="G132" s="19"/>
      <c r="H132" s="19">
        <v>1</v>
      </c>
      <c r="I132" s="19">
        <v>5</v>
      </c>
      <c r="J132" s="19">
        <v>3</v>
      </c>
      <c r="K132" s="19">
        <v>1</v>
      </c>
      <c r="L132" s="22">
        <v>2</v>
      </c>
      <c r="M132" s="19">
        <v>3</v>
      </c>
      <c r="N132" s="19">
        <v>4</v>
      </c>
      <c r="O132" s="31">
        <v>7</v>
      </c>
      <c r="P132" s="19">
        <v>9</v>
      </c>
      <c r="Q132" s="19">
        <v>1</v>
      </c>
      <c r="S132" s="19">
        <f t="shared" si="14"/>
        <v>39</v>
      </c>
      <c r="T132" s="80">
        <f t="shared" si="15"/>
        <v>2.6</v>
      </c>
      <c r="U132" s="81">
        <f t="shared" si="16"/>
        <v>2863.4361233480176</v>
      </c>
    </row>
    <row r="133" spans="1:21" ht="12.75">
      <c r="A133" s="48" t="s">
        <v>157</v>
      </c>
      <c r="B133" s="19"/>
      <c r="C133" s="19"/>
      <c r="D133" s="64"/>
      <c r="E133" s="19"/>
      <c r="F133" s="19"/>
      <c r="G133" s="19"/>
      <c r="H133" s="19"/>
      <c r="I133" s="19"/>
      <c r="J133" s="19"/>
      <c r="K133" s="19"/>
      <c r="L133" s="22"/>
      <c r="M133" s="19"/>
      <c r="N133" s="19"/>
      <c r="O133" s="31"/>
      <c r="P133" s="19"/>
      <c r="Q133" s="19"/>
      <c r="S133" s="19">
        <f t="shared" si="14"/>
        <v>0</v>
      </c>
      <c r="T133" s="80">
        <f t="shared" si="15"/>
        <v>0</v>
      </c>
      <c r="U133" s="81">
        <f t="shared" si="16"/>
        <v>0</v>
      </c>
    </row>
    <row r="134" spans="1:21" ht="12.75">
      <c r="A134" s="48" t="s">
        <v>165</v>
      </c>
      <c r="B134" s="19"/>
      <c r="C134" s="19"/>
      <c r="D134" s="64"/>
      <c r="E134" s="19"/>
      <c r="F134" s="19"/>
      <c r="G134" s="19"/>
      <c r="H134" s="19"/>
      <c r="I134" s="19"/>
      <c r="J134" s="19"/>
      <c r="K134" s="19"/>
      <c r="L134" s="22"/>
      <c r="M134" s="19"/>
      <c r="N134" s="19"/>
      <c r="O134" s="31"/>
      <c r="P134" s="19"/>
      <c r="Q134" s="19"/>
      <c r="S134" s="19">
        <f t="shared" si="14"/>
        <v>0</v>
      </c>
      <c r="T134" s="80">
        <f t="shared" si="15"/>
        <v>0</v>
      </c>
      <c r="U134" s="81">
        <f t="shared" si="16"/>
        <v>0</v>
      </c>
    </row>
    <row r="135" spans="1:21" ht="26.25" customHeight="1">
      <c r="A135" s="57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S135" s="20"/>
      <c r="T135" s="83"/>
      <c r="U135" s="82"/>
    </row>
    <row r="136" spans="7:21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S136" s="20"/>
      <c r="T136" s="49"/>
      <c r="U136" s="50"/>
    </row>
    <row r="137" spans="1:21" ht="25.5" customHeight="1">
      <c r="A137" s="59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S137" s="20"/>
      <c r="T137" s="83"/>
      <c r="U137" s="82"/>
    </row>
    <row r="138" spans="19:21" ht="12.75">
      <c r="S138" s="20"/>
      <c r="T138" s="49"/>
      <c r="U138" s="50"/>
    </row>
    <row r="139" spans="19:21" ht="12.75">
      <c r="S139" s="20"/>
      <c r="T139" s="49"/>
      <c r="U139" s="50"/>
    </row>
    <row r="140" spans="19:21" ht="12.75">
      <c r="S140" s="20"/>
      <c r="T140" s="49"/>
      <c r="U140" s="50"/>
    </row>
    <row r="141" spans="19:21" ht="12.75">
      <c r="S141" s="20"/>
      <c r="T141" s="49"/>
      <c r="U141" s="50"/>
    </row>
    <row r="142" spans="19:21" ht="12.75">
      <c r="S142" s="20"/>
      <c r="T142" s="49"/>
      <c r="U142" s="50"/>
    </row>
    <row r="143" spans="19:21" ht="12.75">
      <c r="S143" s="20"/>
      <c r="T143" s="49"/>
      <c r="U143" s="50"/>
    </row>
  </sheetData>
  <mergeCells count="4">
    <mergeCell ref="B5:P5"/>
    <mergeCell ref="A1:U1"/>
    <mergeCell ref="K3:M3"/>
    <mergeCell ref="M4:N4"/>
  </mergeCells>
  <printOptions gridLines="1" horizontalCentered="1" verticalCentered="1"/>
  <pageMargins left="0.75" right="0.75" top="1" bottom="1" header="0.511811023" footer="0.511811023"/>
  <pageSetup horizontalDpi="300" verticalDpi="300" orientation="landscape" scale="49" r:id="rId1"/>
  <rowBreaks count="1" manualBreakCount="1">
    <brk id="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42"/>
  <sheetViews>
    <sheetView zoomScale="125" zoomScaleNormal="125" workbookViewId="0" topLeftCell="A1">
      <selection activeCell="A1" sqref="A1:S1"/>
    </sheetView>
  </sheetViews>
  <sheetFormatPr defaultColWidth="9.140625" defaultRowHeight="12.75"/>
  <cols>
    <col min="1" max="1" width="24.00390625" style="0" customWidth="1"/>
    <col min="2" max="2" width="7.421875" style="0" customWidth="1"/>
    <col min="3" max="11" width="6.7109375" style="0" bestFit="1" customWidth="1"/>
    <col min="12" max="12" width="6.7109375" style="0" customWidth="1"/>
    <col min="13" max="17" width="6.7109375" style="0" bestFit="1" customWidth="1"/>
    <col min="18" max="18" width="8.00390625" style="0" customWidth="1"/>
    <col min="19" max="19" width="12.00390625" style="2" bestFit="1" customWidth="1"/>
    <col min="20" max="16384" width="11.421875" style="0" customWidth="1"/>
  </cols>
  <sheetData>
    <row r="1" spans="1:19" ht="15.75">
      <c r="A1" s="124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5" ht="12.75">
      <c r="A2" s="1" t="s">
        <v>0</v>
      </c>
      <c r="B2" s="125" t="s">
        <v>183</v>
      </c>
      <c r="C2" s="125"/>
      <c r="D2" s="125"/>
      <c r="E2" s="125"/>
      <c r="F2" s="125"/>
      <c r="O2" s="26"/>
    </row>
    <row r="3" spans="1:19" s="4" customFormat="1" ht="14.25">
      <c r="A3" s="3" t="s">
        <v>56</v>
      </c>
      <c r="C3" s="126" t="s">
        <v>181</v>
      </c>
      <c r="D3" s="126"/>
      <c r="E3" s="126"/>
      <c r="F3" s="126"/>
      <c r="G3" s="4">
        <v>8.04</v>
      </c>
      <c r="H3" s="4" t="s">
        <v>151</v>
      </c>
      <c r="J3" s="126" t="s">
        <v>182</v>
      </c>
      <c r="K3" s="126"/>
      <c r="L3" s="126"/>
      <c r="M3" s="126"/>
      <c r="N3" s="4">
        <v>9.08</v>
      </c>
      <c r="O3" s="4" t="s">
        <v>151</v>
      </c>
      <c r="R3" s="5"/>
      <c r="S3" s="6"/>
    </row>
    <row r="4" spans="1:18" ht="14.25">
      <c r="A4" t="s">
        <v>200</v>
      </c>
      <c r="F4" s="127">
        <v>0.000804</v>
      </c>
      <c r="G4" s="127"/>
      <c r="H4" t="s">
        <v>152</v>
      </c>
      <c r="M4" s="127">
        <v>0.000908</v>
      </c>
      <c r="N4" s="127"/>
      <c r="O4" t="s">
        <v>152</v>
      </c>
      <c r="R4" s="7"/>
    </row>
    <row r="5" spans="1:19" ht="30" customHeight="1">
      <c r="A5" s="8"/>
      <c r="B5" s="123" t="s">
        <v>184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8"/>
      <c r="S5" s="92" t="s">
        <v>6</v>
      </c>
    </row>
    <row r="6" spans="1:19" ht="15" thickBot="1">
      <c r="A6" s="10" t="s">
        <v>4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2"/>
      <c r="S6" s="93" t="s">
        <v>185</v>
      </c>
    </row>
    <row r="7" spans="1:19" ht="13.5" thickTop="1">
      <c r="A7" s="14" t="s">
        <v>53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7"/>
    </row>
    <row r="8" spans="1:19" ht="12.75">
      <c r="A8" s="18" t="s">
        <v>167</v>
      </c>
      <c r="B8" s="81">
        <v>0</v>
      </c>
      <c r="C8" s="81">
        <v>0</v>
      </c>
      <c r="D8" s="94"/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128"/>
      <c r="S8" s="81">
        <v>0</v>
      </c>
    </row>
    <row r="9" spans="1:19" ht="12.75">
      <c r="A9" s="18" t="s">
        <v>8</v>
      </c>
      <c r="B9" s="81">
        <v>0</v>
      </c>
      <c r="C9" s="81">
        <v>0</v>
      </c>
      <c r="D9" s="94"/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128"/>
      <c r="S9" s="81">
        <v>0</v>
      </c>
    </row>
    <row r="10" spans="1:19" ht="12.75">
      <c r="A10" s="18" t="s">
        <v>9</v>
      </c>
      <c r="B10" s="81">
        <v>0</v>
      </c>
      <c r="C10" s="81">
        <v>0</v>
      </c>
      <c r="D10" s="94"/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128"/>
      <c r="S10" s="81">
        <v>0</v>
      </c>
    </row>
    <row r="11" spans="1:19" ht="12.75">
      <c r="A11" s="18" t="s">
        <v>10</v>
      </c>
      <c r="B11" s="81">
        <v>0</v>
      </c>
      <c r="C11" s="81">
        <v>0</v>
      </c>
      <c r="D11" s="94"/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128"/>
      <c r="S11" s="81">
        <v>0</v>
      </c>
    </row>
    <row r="12" spans="1:19" ht="12.75">
      <c r="A12" s="18" t="s">
        <v>11</v>
      </c>
      <c r="B12" s="81">
        <v>3731.3432835820895</v>
      </c>
      <c r="C12" s="81">
        <v>3731.3432835820895</v>
      </c>
      <c r="D12" s="94"/>
      <c r="E12" s="81">
        <v>1243.7810945273632</v>
      </c>
      <c r="F12" s="81">
        <v>8564.008153067263</v>
      </c>
      <c r="G12" s="81">
        <v>1101.3215859030838</v>
      </c>
      <c r="H12" s="81">
        <v>0</v>
      </c>
      <c r="I12" s="81">
        <v>3588.88377495781</v>
      </c>
      <c r="J12" s="81">
        <v>0</v>
      </c>
      <c r="K12" s="81">
        <v>4832.664869485174</v>
      </c>
      <c r="L12" s="81">
        <v>2487.5621890547263</v>
      </c>
      <c r="M12" s="81">
        <v>5933.986455388257</v>
      </c>
      <c r="N12" s="81">
        <v>3446.424266333531</v>
      </c>
      <c r="O12" s="81">
        <v>1243.7810945273632</v>
      </c>
      <c r="P12" s="81">
        <v>0</v>
      </c>
      <c r="Q12" s="81">
        <v>0</v>
      </c>
      <c r="R12" s="128"/>
      <c r="S12" s="81">
        <v>2660.340003360584</v>
      </c>
    </row>
    <row r="13" spans="1:19" ht="12.75">
      <c r="A13" s="18" t="s">
        <v>73</v>
      </c>
      <c r="B13" s="81">
        <v>0</v>
      </c>
      <c r="C13" s="81">
        <v>9911.894273127753</v>
      </c>
      <c r="D13" s="94"/>
      <c r="E13" s="81">
        <v>5791.526946763977</v>
      </c>
      <c r="F13" s="81">
        <v>2202.6431718061676</v>
      </c>
      <c r="G13" s="81">
        <v>1243.7810945273632</v>
      </c>
      <c r="H13" s="81">
        <v>1101.3215859030838</v>
      </c>
      <c r="I13" s="81">
        <v>0</v>
      </c>
      <c r="J13" s="81">
        <v>2202.6431718061676</v>
      </c>
      <c r="K13" s="81">
        <v>2487.5621890547263</v>
      </c>
      <c r="L13" s="81">
        <v>1243.7810945273632</v>
      </c>
      <c r="M13" s="81">
        <v>1243.7810945273632</v>
      </c>
      <c r="N13" s="81">
        <v>3303.9647577092514</v>
      </c>
      <c r="O13" s="81">
        <v>0</v>
      </c>
      <c r="P13" s="81">
        <v>2202.6431718061676</v>
      </c>
      <c r="Q13" s="81">
        <v>1101.3215859030838</v>
      </c>
      <c r="R13" s="128"/>
      <c r="S13" s="81">
        <v>2269.124275830831</v>
      </c>
    </row>
    <row r="14" spans="1:19" ht="12.75">
      <c r="A14" s="18" t="s">
        <v>12</v>
      </c>
      <c r="B14" s="81">
        <v>1243.7810945273632</v>
      </c>
      <c r="C14" s="81">
        <v>1243.7810945273632</v>
      </c>
      <c r="D14" s="94"/>
      <c r="E14" s="81">
        <v>2202.6431718061676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128"/>
      <c r="S14" s="81">
        <v>312.6803573907263</v>
      </c>
    </row>
    <row r="15" spans="1:19" ht="12.75">
      <c r="A15" s="18" t="s">
        <v>13</v>
      </c>
      <c r="B15" s="81">
        <v>0</v>
      </c>
      <c r="C15" s="81">
        <v>0</v>
      </c>
      <c r="D15" s="94"/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128"/>
      <c r="S15" s="81">
        <v>0</v>
      </c>
    </row>
    <row r="16" spans="1:19" ht="12.75">
      <c r="A16" s="18" t="s">
        <v>83</v>
      </c>
      <c r="B16" s="81">
        <v>0</v>
      </c>
      <c r="C16" s="81">
        <v>0</v>
      </c>
      <c r="D16" s="94"/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1243.7810945273632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128"/>
      <c r="S16" s="81">
        <v>82.91873963515755</v>
      </c>
    </row>
    <row r="17" spans="1:19" ht="12.75">
      <c r="A17" s="18" t="s">
        <v>14</v>
      </c>
      <c r="B17" s="81">
        <v>0</v>
      </c>
      <c r="C17" s="81">
        <v>0</v>
      </c>
      <c r="D17" s="94"/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128"/>
      <c r="S17" s="81">
        <v>0</v>
      </c>
    </row>
    <row r="18" spans="1:19" ht="12.75">
      <c r="A18" s="18" t="s">
        <v>15</v>
      </c>
      <c r="B18" s="81">
        <v>0</v>
      </c>
      <c r="C18" s="81">
        <v>0</v>
      </c>
      <c r="D18" s="94"/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128"/>
      <c r="S18" s="81">
        <v>0</v>
      </c>
    </row>
    <row r="19" spans="1:19" ht="12.75">
      <c r="A19" s="18" t="s">
        <v>160</v>
      </c>
      <c r="B19" s="81">
        <v>0</v>
      </c>
      <c r="C19" s="81">
        <v>0</v>
      </c>
      <c r="D19" s="94"/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128"/>
      <c r="S19" s="81">
        <v>0</v>
      </c>
    </row>
    <row r="20" spans="1:19" ht="12.75">
      <c r="A20" s="23" t="s">
        <v>16</v>
      </c>
      <c r="B20" s="81">
        <v>0</v>
      </c>
      <c r="C20" s="81">
        <v>0</v>
      </c>
      <c r="D20" s="94"/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128"/>
      <c r="S20" s="81">
        <v>0</v>
      </c>
    </row>
    <row r="21" spans="1:19" ht="12.75">
      <c r="A21" s="23" t="s">
        <v>17</v>
      </c>
      <c r="B21" s="81">
        <v>0</v>
      </c>
      <c r="C21" s="81">
        <v>0</v>
      </c>
      <c r="D21" s="94"/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128"/>
      <c r="S21" s="81">
        <v>0</v>
      </c>
    </row>
    <row r="22" spans="1:19" ht="12.75">
      <c r="A22" s="18" t="s">
        <v>161</v>
      </c>
      <c r="B22" s="81">
        <v>0</v>
      </c>
      <c r="C22" s="81">
        <v>0</v>
      </c>
      <c r="D22" s="94"/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128"/>
      <c r="S22" s="81">
        <v>0</v>
      </c>
    </row>
    <row r="23" spans="1:19" ht="12.75">
      <c r="A23" s="8" t="s">
        <v>18</v>
      </c>
      <c r="B23" s="81">
        <v>0</v>
      </c>
      <c r="C23" s="81">
        <v>0</v>
      </c>
      <c r="D23" s="94"/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128"/>
      <c r="S23" s="81">
        <v>0</v>
      </c>
    </row>
    <row r="24" spans="1:19" ht="12.75">
      <c r="A24" s="111" t="s">
        <v>166</v>
      </c>
      <c r="B24" s="81">
        <v>0</v>
      </c>
      <c r="C24" s="81">
        <v>0</v>
      </c>
      <c r="D24" s="94"/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128"/>
      <c r="S24" s="81">
        <v>0</v>
      </c>
    </row>
    <row r="25" spans="1:19" ht="12.75">
      <c r="A25" s="30" t="s">
        <v>175</v>
      </c>
      <c r="B25" s="81">
        <v>0</v>
      </c>
      <c r="C25" s="81">
        <v>0</v>
      </c>
      <c r="D25" s="94"/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128"/>
      <c r="S25" s="81">
        <v>0</v>
      </c>
    </row>
    <row r="26" spans="1:19" ht="12.75">
      <c r="A26" s="30" t="s">
        <v>90</v>
      </c>
      <c r="B26" s="81">
        <v>0</v>
      </c>
      <c r="C26" s="81">
        <v>0</v>
      </c>
      <c r="D26" s="94"/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128"/>
      <c r="S26" s="81">
        <v>0</v>
      </c>
    </row>
    <row r="27" spans="1:19" ht="12.75">
      <c r="A27" s="30" t="s">
        <v>180</v>
      </c>
      <c r="B27" s="81">
        <v>0</v>
      </c>
      <c r="C27" s="81">
        <v>0</v>
      </c>
      <c r="D27" s="94"/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128"/>
      <c r="S27" s="81">
        <v>0</v>
      </c>
    </row>
    <row r="28" spans="1:19" ht="12.75">
      <c r="A28" s="30" t="s">
        <v>78</v>
      </c>
      <c r="B28" s="81">
        <v>0</v>
      </c>
      <c r="C28" s="81">
        <v>0</v>
      </c>
      <c r="D28" s="94"/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128"/>
      <c r="S28" s="81">
        <v>0</v>
      </c>
    </row>
    <row r="29" spans="1:19" ht="12.75">
      <c r="A29" s="30" t="s">
        <v>158</v>
      </c>
      <c r="B29" s="81">
        <v>0</v>
      </c>
      <c r="C29" s="81">
        <v>0</v>
      </c>
      <c r="D29" s="94"/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128"/>
      <c r="S29" s="81">
        <v>0</v>
      </c>
    </row>
    <row r="30" spans="1:19" ht="12.75">
      <c r="A30" s="23" t="s">
        <v>19</v>
      </c>
      <c r="B30" s="81">
        <v>0</v>
      </c>
      <c r="C30" s="81">
        <v>1243.7810945273632</v>
      </c>
      <c r="D30" s="94"/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128"/>
      <c r="S30" s="81">
        <v>82.91873963515755</v>
      </c>
    </row>
    <row r="31" spans="1:19" ht="12.75">
      <c r="A31" s="23" t="s">
        <v>199</v>
      </c>
      <c r="B31" s="81">
        <v>0</v>
      </c>
      <c r="C31" s="81">
        <v>0</v>
      </c>
      <c r="D31" s="94"/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128"/>
      <c r="S31" s="81">
        <v>0</v>
      </c>
    </row>
    <row r="32" spans="1:19" ht="12.75">
      <c r="A32" s="18" t="s">
        <v>95</v>
      </c>
      <c r="B32" s="81">
        <v>0</v>
      </c>
      <c r="C32" s="81">
        <v>0</v>
      </c>
      <c r="D32" s="94"/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128"/>
      <c r="S32" s="81">
        <v>0</v>
      </c>
    </row>
    <row r="33" spans="1:19" ht="12.75">
      <c r="A33" s="18" t="s">
        <v>96</v>
      </c>
      <c r="B33" s="81">
        <v>0</v>
      </c>
      <c r="C33" s="81">
        <v>0</v>
      </c>
      <c r="D33" s="94"/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128"/>
      <c r="S33" s="81">
        <v>0</v>
      </c>
    </row>
    <row r="34" spans="1:19" ht="12.75">
      <c r="A34" s="18" t="s">
        <v>174</v>
      </c>
      <c r="B34" s="81">
        <v>0</v>
      </c>
      <c r="C34" s="81">
        <v>0</v>
      </c>
      <c r="D34" s="94"/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128"/>
      <c r="S34" s="81">
        <v>0</v>
      </c>
    </row>
    <row r="35" spans="1:19" ht="12.75">
      <c r="A35" s="18" t="s">
        <v>20</v>
      </c>
      <c r="B35" s="81">
        <v>0</v>
      </c>
      <c r="C35" s="81">
        <v>0</v>
      </c>
      <c r="D35" s="94"/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128"/>
      <c r="S35" s="81">
        <v>0</v>
      </c>
    </row>
    <row r="36" spans="1:19" ht="12.75">
      <c r="A36" s="18" t="s">
        <v>94</v>
      </c>
      <c r="B36" s="81">
        <v>0</v>
      </c>
      <c r="C36" s="81">
        <v>0</v>
      </c>
      <c r="D36" s="94"/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128"/>
      <c r="S36" s="81">
        <v>0</v>
      </c>
    </row>
    <row r="37" spans="1:19" ht="12.75">
      <c r="A37" s="18" t="s">
        <v>21</v>
      </c>
      <c r="B37" s="81">
        <v>1243.7810945273632</v>
      </c>
      <c r="C37" s="81">
        <v>1101.3215859030838</v>
      </c>
      <c r="D37" s="94"/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1243.7810945273632</v>
      </c>
      <c r="M37" s="81">
        <v>0</v>
      </c>
      <c r="N37" s="81">
        <v>0</v>
      </c>
      <c r="O37" s="81">
        <v>0</v>
      </c>
      <c r="P37" s="81">
        <v>0</v>
      </c>
      <c r="Q37" s="81">
        <v>1101.3215859030838</v>
      </c>
      <c r="R37" s="128"/>
      <c r="S37" s="81">
        <v>312.6803573907263</v>
      </c>
    </row>
    <row r="38" spans="1:19" ht="12.75">
      <c r="A38" s="18" t="s">
        <v>97</v>
      </c>
      <c r="B38" s="81">
        <v>0</v>
      </c>
      <c r="C38" s="81">
        <v>0</v>
      </c>
      <c r="D38" s="94"/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128"/>
      <c r="S38" s="81">
        <v>0</v>
      </c>
    </row>
    <row r="39" spans="1:19" ht="12.75">
      <c r="A39" s="18" t="s">
        <v>22</v>
      </c>
      <c r="B39" s="81">
        <v>0</v>
      </c>
      <c r="C39" s="81">
        <v>0</v>
      </c>
      <c r="D39" s="94"/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128"/>
      <c r="S39" s="81">
        <v>0</v>
      </c>
    </row>
    <row r="40" spans="1:19" ht="12.75">
      <c r="A40" s="18" t="s">
        <v>23</v>
      </c>
      <c r="B40" s="81">
        <v>0</v>
      </c>
      <c r="C40" s="81">
        <v>0</v>
      </c>
      <c r="D40" s="94"/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128"/>
      <c r="S40" s="81">
        <v>0</v>
      </c>
    </row>
    <row r="41" spans="1:19" ht="12.75">
      <c r="A41" s="18" t="s">
        <v>194</v>
      </c>
      <c r="B41" s="81">
        <v>0</v>
      </c>
      <c r="C41" s="81">
        <v>0</v>
      </c>
      <c r="D41" s="94"/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128"/>
      <c r="S41" s="81">
        <v>0</v>
      </c>
    </row>
    <row r="42" spans="1:19" ht="12.75">
      <c r="A42" s="18" t="s">
        <v>169</v>
      </c>
      <c r="B42" s="81">
        <v>0</v>
      </c>
      <c r="C42" s="81">
        <v>0</v>
      </c>
      <c r="D42" s="94"/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128"/>
      <c r="S42" s="81">
        <v>0</v>
      </c>
    </row>
    <row r="43" spans="1:19" ht="12.75">
      <c r="A43" s="18" t="s">
        <v>196</v>
      </c>
      <c r="B43" s="81">
        <v>0</v>
      </c>
      <c r="C43" s="81">
        <v>0</v>
      </c>
      <c r="D43" s="94"/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128"/>
      <c r="S43" s="81">
        <v>0</v>
      </c>
    </row>
    <row r="44" spans="1:19" ht="12.75">
      <c r="A44" s="18" t="s">
        <v>24</v>
      </c>
      <c r="B44" s="81">
        <v>0</v>
      </c>
      <c r="C44" s="81">
        <v>0</v>
      </c>
      <c r="D44" s="94"/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128"/>
      <c r="S44" s="81">
        <v>0</v>
      </c>
    </row>
    <row r="45" spans="1:19" ht="12.75">
      <c r="A45" s="18" t="s">
        <v>25</v>
      </c>
      <c r="B45" s="81">
        <v>0</v>
      </c>
      <c r="C45" s="81">
        <v>0</v>
      </c>
      <c r="D45" s="94"/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128"/>
      <c r="S45" s="81">
        <v>0</v>
      </c>
    </row>
    <row r="46" spans="1:19" ht="12.75">
      <c r="A46" s="23" t="s">
        <v>197</v>
      </c>
      <c r="B46" s="81">
        <v>0</v>
      </c>
      <c r="C46" s="81">
        <v>0</v>
      </c>
      <c r="D46" s="94"/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128"/>
      <c r="S46" s="81">
        <v>0</v>
      </c>
    </row>
    <row r="47" spans="1:19" ht="12.75">
      <c r="A47" s="23" t="s">
        <v>26</v>
      </c>
      <c r="B47" s="81">
        <v>0</v>
      </c>
      <c r="C47" s="81">
        <v>8136.629627194425</v>
      </c>
      <c r="D47" s="94"/>
      <c r="E47" s="81">
        <v>0</v>
      </c>
      <c r="F47" s="81">
        <v>3588.88377495781</v>
      </c>
      <c r="G47" s="81">
        <v>0</v>
      </c>
      <c r="H47" s="81">
        <v>3588.88377495781</v>
      </c>
      <c r="I47" s="81">
        <v>0</v>
      </c>
      <c r="J47" s="81">
        <v>2345.102680430447</v>
      </c>
      <c r="K47" s="81">
        <v>0</v>
      </c>
      <c r="L47" s="81">
        <v>0</v>
      </c>
      <c r="M47" s="81">
        <v>0</v>
      </c>
      <c r="N47" s="81">
        <v>2202.6431718061676</v>
      </c>
      <c r="O47" s="81">
        <v>2345.102680430447</v>
      </c>
      <c r="P47" s="81">
        <v>0</v>
      </c>
      <c r="Q47" s="81">
        <v>2487.5621890547263</v>
      </c>
      <c r="R47" s="128"/>
      <c r="S47" s="81">
        <v>1646.3205265887889</v>
      </c>
    </row>
    <row r="48" spans="1:19" ht="12.75">
      <c r="A48" s="18" t="s">
        <v>171</v>
      </c>
      <c r="B48" s="81">
        <v>0</v>
      </c>
      <c r="C48" s="81">
        <v>0</v>
      </c>
      <c r="D48" s="94"/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128"/>
      <c r="S48" s="81">
        <v>0</v>
      </c>
    </row>
    <row r="49" spans="1:19" ht="12.75">
      <c r="A49" s="18" t="s">
        <v>195</v>
      </c>
      <c r="B49" s="81">
        <v>0</v>
      </c>
      <c r="C49" s="81">
        <v>0</v>
      </c>
      <c r="D49" s="94"/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128"/>
      <c r="S49" s="81">
        <v>0</v>
      </c>
    </row>
    <row r="50" spans="1:19" ht="12.75">
      <c r="A50" s="18" t="s">
        <v>92</v>
      </c>
      <c r="B50" s="81">
        <v>0</v>
      </c>
      <c r="C50" s="81">
        <v>0</v>
      </c>
      <c r="D50" s="94"/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1243.7810945273632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128"/>
      <c r="S50" s="81">
        <v>82.91873963515755</v>
      </c>
    </row>
    <row r="51" spans="1:19" ht="12.75">
      <c r="A51" s="18" t="s">
        <v>69</v>
      </c>
      <c r="B51" s="81">
        <v>0</v>
      </c>
      <c r="C51" s="81">
        <v>0</v>
      </c>
      <c r="D51" s="94"/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128"/>
      <c r="S51" s="81">
        <v>0</v>
      </c>
    </row>
    <row r="52" spans="1:19" ht="12.75">
      <c r="A52" s="18" t="s">
        <v>27</v>
      </c>
      <c r="B52" s="81">
        <v>0</v>
      </c>
      <c r="C52" s="81">
        <v>0</v>
      </c>
      <c r="D52" s="94"/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128"/>
      <c r="S52" s="81">
        <v>0</v>
      </c>
    </row>
    <row r="53" spans="1:19" ht="12.75">
      <c r="A53" s="18" t="s">
        <v>28</v>
      </c>
      <c r="B53" s="81">
        <v>1243.7810945273632</v>
      </c>
      <c r="C53" s="81">
        <v>1101.3215859030838</v>
      </c>
      <c r="D53" s="94"/>
      <c r="E53" s="81">
        <v>1243.7810945273632</v>
      </c>
      <c r="F53" s="81">
        <v>1243.7810945273632</v>
      </c>
      <c r="G53" s="81">
        <v>1243.7810945273632</v>
      </c>
      <c r="H53" s="81">
        <v>0</v>
      </c>
      <c r="I53" s="81">
        <v>3446.424266333531</v>
      </c>
      <c r="J53" s="81">
        <v>0</v>
      </c>
      <c r="K53" s="81">
        <v>1243.7810945273632</v>
      </c>
      <c r="L53" s="81">
        <v>0</v>
      </c>
      <c r="M53" s="81">
        <v>1243.7810945273632</v>
      </c>
      <c r="N53" s="81">
        <v>0</v>
      </c>
      <c r="O53" s="81">
        <v>0</v>
      </c>
      <c r="P53" s="81">
        <v>0</v>
      </c>
      <c r="Q53" s="81">
        <v>0</v>
      </c>
      <c r="R53" s="128"/>
      <c r="S53" s="81">
        <v>800.6954946267196</v>
      </c>
    </row>
    <row r="54" spans="1:19" ht="12.75">
      <c r="A54" s="18" t="s">
        <v>77</v>
      </c>
      <c r="B54" s="81">
        <v>0</v>
      </c>
      <c r="C54" s="81">
        <v>0</v>
      </c>
      <c r="D54" s="94"/>
      <c r="E54" s="81">
        <v>0</v>
      </c>
      <c r="F54" s="81">
        <v>0</v>
      </c>
      <c r="G54" s="81">
        <v>0</v>
      </c>
      <c r="H54" s="81">
        <v>3588.88377495781</v>
      </c>
      <c r="I54" s="81">
        <v>2345.102680430447</v>
      </c>
      <c r="J54" s="81">
        <v>3446.424266333531</v>
      </c>
      <c r="K54" s="81">
        <v>0</v>
      </c>
      <c r="L54" s="81">
        <v>1101.3215859030838</v>
      </c>
      <c r="M54" s="81">
        <v>2345.102680430447</v>
      </c>
      <c r="N54" s="81">
        <v>2202.6431718061676</v>
      </c>
      <c r="O54" s="81">
        <v>0</v>
      </c>
      <c r="P54" s="81">
        <v>3446.424266333531</v>
      </c>
      <c r="Q54" s="81">
        <v>2487.5621890547263</v>
      </c>
      <c r="R54" s="128"/>
      <c r="S54" s="81">
        <v>1397.5643076833162</v>
      </c>
    </row>
    <row r="55" spans="1:19" ht="12.75">
      <c r="A55" s="18" t="s">
        <v>29</v>
      </c>
      <c r="B55" s="81">
        <v>0</v>
      </c>
      <c r="C55" s="81">
        <v>0</v>
      </c>
      <c r="D55" s="94"/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128"/>
      <c r="S55" s="81">
        <v>0</v>
      </c>
    </row>
    <row r="56" spans="1:19" ht="12.75">
      <c r="A56" s="18" t="s">
        <v>162</v>
      </c>
      <c r="B56" s="81">
        <v>0</v>
      </c>
      <c r="C56" s="81">
        <v>0</v>
      </c>
      <c r="D56" s="94"/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128"/>
      <c r="S56" s="81">
        <v>0</v>
      </c>
    </row>
    <row r="57" spans="1:19" ht="12.75">
      <c r="A57" s="18" t="s">
        <v>30</v>
      </c>
      <c r="B57" s="81">
        <v>0</v>
      </c>
      <c r="C57" s="81">
        <v>0</v>
      </c>
      <c r="D57" s="94"/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128"/>
      <c r="S57" s="81">
        <v>0</v>
      </c>
    </row>
    <row r="58" spans="1:19" ht="12.75">
      <c r="A58" s="18" t="s">
        <v>31</v>
      </c>
      <c r="B58" s="81">
        <v>0</v>
      </c>
      <c r="C58" s="81">
        <v>0</v>
      </c>
      <c r="D58" s="94"/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128"/>
      <c r="S58" s="81">
        <v>0</v>
      </c>
    </row>
    <row r="59" spans="1:19" ht="12.75">
      <c r="A59" s="18" t="s">
        <v>32</v>
      </c>
      <c r="B59" s="81">
        <v>0</v>
      </c>
      <c r="C59" s="81">
        <v>0</v>
      </c>
      <c r="D59" s="94"/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128"/>
      <c r="S59" s="81">
        <v>0</v>
      </c>
    </row>
    <row r="60" spans="1:19" ht="12.75">
      <c r="A60" s="18" t="s">
        <v>88</v>
      </c>
      <c r="B60" s="81">
        <v>0</v>
      </c>
      <c r="C60" s="81">
        <v>0</v>
      </c>
      <c r="D60" s="94"/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128"/>
      <c r="S60" s="81">
        <v>0</v>
      </c>
    </row>
    <row r="61" spans="1:19" ht="12.75">
      <c r="A61" s="23" t="s">
        <v>72</v>
      </c>
      <c r="B61" s="81">
        <v>0</v>
      </c>
      <c r="C61" s="81">
        <v>0</v>
      </c>
      <c r="D61" s="94"/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128"/>
      <c r="S61" s="81">
        <v>0</v>
      </c>
    </row>
    <row r="62" spans="1:19" ht="12.75">
      <c r="A62" s="18" t="s">
        <v>176</v>
      </c>
      <c r="B62" s="81">
        <v>0</v>
      </c>
      <c r="C62" s="81">
        <v>0</v>
      </c>
      <c r="D62" s="94"/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128"/>
      <c r="S62" s="81">
        <v>0</v>
      </c>
    </row>
    <row r="63" spans="1:19" ht="12.75">
      <c r="A63" s="23" t="s">
        <v>198</v>
      </c>
      <c r="B63" s="81">
        <v>0</v>
      </c>
      <c r="C63" s="81">
        <v>0</v>
      </c>
      <c r="D63" s="94"/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128"/>
      <c r="S63" s="81">
        <v>0</v>
      </c>
    </row>
    <row r="64" spans="1:19" ht="12.75">
      <c r="A64" s="8" t="s">
        <v>35</v>
      </c>
      <c r="B64" s="81">
        <v>0</v>
      </c>
      <c r="C64" s="81">
        <v>0</v>
      </c>
      <c r="D64" s="94"/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128"/>
      <c r="S64" s="81">
        <v>0</v>
      </c>
    </row>
    <row r="65" spans="1:19" ht="12.75">
      <c r="A65" s="1" t="s">
        <v>33</v>
      </c>
      <c r="B65" s="81">
        <v>0</v>
      </c>
      <c r="C65" s="81">
        <v>0</v>
      </c>
      <c r="D65" s="94"/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128"/>
      <c r="S65" s="81">
        <v>0</v>
      </c>
    </row>
    <row r="66" spans="1:19" ht="12.75">
      <c r="A66" s="18" t="s">
        <v>192</v>
      </c>
      <c r="B66" s="81">
        <v>0</v>
      </c>
      <c r="C66" s="81">
        <v>0</v>
      </c>
      <c r="D66" s="94"/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128"/>
      <c r="S66" s="81">
        <v>0</v>
      </c>
    </row>
    <row r="67" spans="1:19" ht="12.75">
      <c r="A67" s="18" t="s">
        <v>34</v>
      </c>
      <c r="B67" s="81">
        <v>20574.440572468055</v>
      </c>
      <c r="C67" s="81">
        <v>0</v>
      </c>
      <c r="D67" s="94"/>
      <c r="E67" s="81">
        <v>11194.029850746268</v>
      </c>
      <c r="F67" s="81">
        <v>4975.124378109453</v>
      </c>
      <c r="G67" s="81">
        <v>1243.7810945273632</v>
      </c>
      <c r="H67" s="81">
        <v>6076.445964012537</v>
      </c>
      <c r="I67" s="81">
        <v>6076.445964012537</v>
      </c>
      <c r="J67" s="81">
        <v>4832.664869485174</v>
      </c>
      <c r="K67" s="81">
        <v>4975.124378109453</v>
      </c>
      <c r="L67" s="81">
        <v>8564.008153067263</v>
      </c>
      <c r="M67" s="81">
        <v>4975.124378109453</v>
      </c>
      <c r="N67" s="81">
        <v>1243.7810945273632</v>
      </c>
      <c r="O67" s="81">
        <v>0</v>
      </c>
      <c r="P67" s="81">
        <v>7320.2270585399</v>
      </c>
      <c r="Q67" s="81">
        <v>1243.7810945273632</v>
      </c>
      <c r="R67" s="128"/>
      <c r="S67" s="81">
        <v>5552.9985900161455</v>
      </c>
    </row>
    <row r="68" spans="1:19" ht="12.75">
      <c r="A68" t="s">
        <v>36</v>
      </c>
      <c r="B68" s="81">
        <v>0</v>
      </c>
      <c r="C68" s="81">
        <v>0</v>
      </c>
      <c r="D68" s="94"/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128"/>
      <c r="S68" s="81">
        <v>0</v>
      </c>
    </row>
    <row r="69" spans="1:19" ht="12.75">
      <c r="A69" s="30" t="s">
        <v>57</v>
      </c>
      <c r="B69" s="81">
        <v>2487.5621890547263</v>
      </c>
      <c r="C69" s="81">
        <v>2345.102680430447</v>
      </c>
      <c r="D69" s="94"/>
      <c r="E69" s="81">
        <v>0</v>
      </c>
      <c r="F69" s="81">
        <v>6218.905472636816</v>
      </c>
      <c r="G69" s="81">
        <v>2487.5621890547263</v>
      </c>
      <c r="H69" s="81">
        <v>0</v>
      </c>
      <c r="I69" s="81">
        <v>2487.5621890547263</v>
      </c>
      <c r="J69" s="81">
        <v>2487.5621890547263</v>
      </c>
      <c r="K69" s="81">
        <v>2345.102680430447</v>
      </c>
      <c r="L69" s="81">
        <v>1243.7810945273632</v>
      </c>
      <c r="M69" s="81">
        <v>2487.5621890547263</v>
      </c>
      <c r="N69" s="81">
        <v>0</v>
      </c>
      <c r="O69" s="81">
        <v>0</v>
      </c>
      <c r="P69" s="81">
        <v>3731.3432835820895</v>
      </c>
      <c r="Q69" s="81">
        <v>0</v>
      </c>
      <c r="R69" s="128"/>
      <c r="S69" s="81">
        <v>1888.1364104587194</v>
      </c>
    </row>
    <row r="70" spans="1:19" ht="12.75">
      <c r="A70" s="30" t="s">
        <v>37</v>
      </c>
      <c r="B70" s="81">
        <v>0</v>
      </c>
      <c r="C70" s="81">
        <v>0</v>
      </c>
      <c r="D70" s="94"/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128"/>
      <c r="S70" s="81">
        <v>0</v>
      </c>
    </row>
    <row r="71" spans="1:19" ht="12.75">
      <c r="A71" s="30" t="s">
        <v>58</v>
      </c>
      <c r="B71" s="81">
        <v>0</v>
      </c>
      <c r="C71" s="81">
        <v>0</v>
      </c>
      <c r="D71" s="94"/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128"/>
      <c r="S71" s="81">
        <v>0</v>
      </c>
    </row>
    <row r="72" spans="1:19" ht="12.75">
      <c r="A72" s="30" t="s">
        <v>177</v>
      </c>
      <c r="B72" s="81">
        <v>0</v>
      </c>
      <c r="C72" s="81">
        <v>0</v>
      </c>
      <c r="D72" s="94"/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128"/>
      <c r="S72" s="81">
        <v>0</v>
      </c>
    </row>
    <row r="73" spans="1:19" ht="12.75">
      <c r="A73" s="18" t="s">
        <v>38</v>
      </c>
      <c r="B73" s="81">
        <v>57668.70493348237</v>
      </c>
      <c r="C73" s="81">
        <v>30809.60834593552</v>
      </c>
      <c r="D73" s="94"/>
      <c r="E73" s="81">
        <v>28606.965174129353</v>
      </c>
      <c r="F73" s="81">
        <v>18086.87838341333</v>
      </c>
      <c r="G73" s="81">
        <v>6076.445964012537</v>
      </c>
      <c r="H73" s="81">
        <v>15703.421219891732</v>
      </c>
      <c r="I73" s="81">
        <v>18618.361934819295</v>
      </c>
      <c r="J73" s="81">
        <v>25549.564950577507</v>
      </c>
      <c r="K73" s="81">
        <v>9950.248756218905</v>
      </c>
      <c r="L73" s="81">
        <v>11194.029850746268</v>
      </c>
      <c r="M73" s="81">
        <v>12152.891928025074</v>
      </c>
      <c r="N73" s="81">
        <v>5791.526946763977</v>
      </c>
      <c r="O73" s="81">
        <v>13785.697065334123</v>
      </c>
      <c r="P73" s="81">
        <v>15314.397177110044</v>
      </c>
      <c r="Q73" s="81">
        <v>18229.33789203761</v>
      </c>
      <c r="R73" s="128"/>
      <c r="S73" s="81">
        <v>19169.205368166506</v>
      </c>
    </row>
    <row r="74" spans="1:19" ht="12.75">
      <c r="A74" s="18" t="s">
        <v>74</v>
      </c>
      <c r="B74" s="81">
        <v>0</v>
      </c>
      <c r="C74" s="81">
        <v>0</v>
      </c>
      <c r="D74" s="94"/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128"/>
      <c r="S74" s="81">
        <v>0</v>
      </c>
    </row>
    <row r="75" spans="1:19" ht="12.75">
      <c r="A75" s="18" t="s">
        <v>39</v>
      </c>
      <c r="B75" s="81">
        <v>0</v>
      </c>
      <c r="C75" s="81">
        <v>0</v>
      </c>
      <c r="D75" s="94"/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128"/>
      <c r="S75" s="81">
        <v>0</v>
      </c>
    </row>
    <row r="76" spans="1:19" ht="12.75">
      <c r="A76" s="32" t="s">
        <v>40</v>
      </c>
      <c r="B76" s="81">
        <v>0</v>
      </c>
      <c r="C76" s="81">
        <v>0</v>
      </c>
      <c r="D76" s="94"/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128"/>
      <c r="S76" s="81">
        <v>0</v>
      </c>
    </row>
    <row r="77" spans="1:19" ht="12.75">
      <c r="A77" s="57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128"/>
      <c r="S77" s="82"/>
    </row>
    <row r="78" spans="1:19" ht="12.75">
      <c r="A78" s="33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53"/>
    </row>
    <row r="79" spans="1:19" ht="12.75">
      <c r="A79" s="35" t="s">
        <v>54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38"/>
    </row>
    <row r="80" spans="1:19" ht="12.75">
      <c r="A80" t="s">
        <v>168</v>
      </c>
      <c r="B80" s="81">
        <v>0</v>
      </c>
      <c r="C80" s="81">
        <v>0</v>
      </c>
      <c r="D80" s="94"/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128"/>
      <c r="S80" s="81">
        <v>0</v>
      </c>
    </row>
    <row r="81" spans="1:19" ht="12.75">
      <c r="A81" t="s">
        <v>98</v>
      </c>
      <c r="B81" s="81">
        <v>0</v>
      </c>
      <c r="C81" s="81">
        <v>0</v>
      </c>
      <c r="D81" s="94"/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128"/>
      <c r="S81" s="81">
        <v>0</v>
      </c>
    </row>
    <row r="82" spans="1:19" ht="12.75">
      <c r="A82" t="s">
        <v>41</v>
      </c>
      <c r="B82" s="81">
        <v>0</v>
      </c>
      <c r="C82" s="81">
        <v>2345.102680430447</v>
      </c>
      <c r="D82" s="94"/>
      <c r="E82" s="81">
        <v>0</v>
      </c>
      <c r="F82" s="81">
        <v>0</v>
      </c>
      <c r="G82" s="81">
        <v>6218.905472636816</v>
      </c>
      <c r="H82" s="81">
        <v>1243.7810945273632</v>
      </c>
      <c r="I82" s="81">
        <v>4975.124378109453</v>
      </c>
      <c r="J82" s="81">
        <v>4975.124378109453</v>
      </c>
      <c r="K82" s="81">
        <v>3731.3432835820895</v>
      </c>
      <c r="L82" s="81">
        <v>0</v>
      </c>
      <c r="M82" s="81">
        <v>1243.7810945273632</v>
      </c>
      <c r="N82" s="81">
        <v>3731.3432835820895</v>
      </c>
      <c r="O82" s="81">
        <v>1243.7810945273632</v>
      </c>
      <c r="P82" s="81">
        <v>3588.88377495781</v>
      </c>
      <c r="Q82" s="81">
        <v>3731.3432835820895</v>
      </c>
      <c r="R82" s="128"/>
      <c r="S82" s="81">
        <v>2468.567587904822</v>
      </c>
    </row>
    <row r="83" spans="1:19" ht="12.75">
      <c r="A83" t="s">
        <v>153</v>
      </c>
      <c r="B83" s="81">
        <v>0</v>
      </c>
      <c r="C83" s="81">
        <v>0</v>
      </c>
      <c r="D83" s="94"/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128"/>
      <c r="S83" s="81">
        <v>0</v>
      </c>
    </row>
    <row r="84" spans="1:19" ht="12.75">
      <c r="A84" s="48" t="s">
        <v>60</v>
      </c>
      <c r="B84" s="81">
        <v>0</v>
      </c>
      <c r="C84" s="81">
        <v>0</v>
      </c>
      <c r="D84" s="94"/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128"/>
      <c r="S84" s="81">
        <v>0</v>
      </c>
    </row>
    <row r="85" spans="1:19" ht="12.75">
      <c r="A85" t="s">
        <v>42</v>
      </c>
      <c r="B85" s="81">
        <v>0</v>
      </c>
      <c r="C85" s="81">
        <v>0</v>
      </c>
      <c r="D85" s="94"/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128"/>
      <c r="S85" s="81">
        <v>0</v>
      </c>
    </row>
    <row r="86" spans="1:19" ht="12.75">
      <c r="A86" t="s">
        <v>59</v>
      </c>
      <c r="B86" s="81">
        <v>0</v>
      </c>
      <c r="C86" s="81">
        <v>0</v>
      </c>
      <c r="D86" s="94"/>
      <c r="E86" s="81">
        <v>1101.3215859030838</v>
      </c>
      <c r="F86" s="81">
        <v>1101.3215859030838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128"/>
      <c r="S86" s="81">
        <v>146.84287812041117</v>
      </c>
    </row>
    <row r="87" spans="1:19" ht="12.75">
      <c r="A87" t="s">
        <v>71</v>
      </c>
      <c r="B87" s="81">
        <v>3588.88377495781</v>
      </c>
      <c r="C87" s="81">
        <v>1243.7810945273632</v>
      </c>
      <c r="D87" s="94"/>
      <c r="E87" s="81">
        <v>1243.7810945273632</v>
      </c>
      <c r="F87" s="81">
        <v>1243.7810945273632</v>
      </c>
      <c r="G87" s="81">
        <v>0</v>
      </c>
      <c r="H87" s="81">
        <v>0</v>
      </c>
      <c r="I87" s="81">
        <v>0</v>
      </c>
      <c r="J87" s="81">
        <v>1243.7810945273632</v>
      </c>
      <c r="K87" s="81">
        <v>0</v>
      </c>
      <c r="L87" s="81">
        <v>0</v>
      </c>
      <c r="M87" s="81">
        <v>0</v>
      </c>
      <c r="N87" s="81">
        <v>2487.5621890547263</v>
      </c>
      <c r="O87" s="81">
        <v>0</v>
      </c>
      <c r="P87" s="81">
        <v>0</v>
      </c>
      <c r="Q87" s="81">
        <v>0</v>
      </c>
      <c r="R87" s="128"/>
      <c r="S87" s="81">
        <v>736.771356141466</v>
      </c>
    </row>
    <row r="88" spans="1:19" ht="12.75">
      <c r="A88" s="39" t="s">
        <v>43</v>
      </c>
      <c r="B88" s="81">
        <v>0</v>
      </c>
      <c r="C88" s="81">
        <v>0</v>
      </c>
      <c r="D88" s="94"/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128"/>
      <c r="S88" s="81">
        <v>0</v>
      </c>
    </row>
    <row r="89" spans="1:19" ht="12.75">
      <c r="A89" s="39" t="s">
        <v>70</v>
      </c>
      <c r="B89" s="81">
        <v>0</v>
      </c>
      <c r="C89" s="81">
        <v>6218.905472636816</v>
      </c>
      <c r="D89" s="94"/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3588.88377495781</v>
      </c>
      <c r="O89" s="81">
        <v>0</v>
      </c>
      <c r="P89" s="81">
        <v>0</v>
      </c>
      <c r="Q89" s="81">
        <v>0</v>
      </c>
      <c r="R89" s="128"/>
      <c r="S89" s="81">
        <v>653.8526165063084</v>
      </c>
    </row>
    <row r="90" spans="1:19" ht="12.75">
      <c r="A90" s="39" t="s">
        <v>85</v>
      </c>
      <c r="B90" s="81">
        <v>0</v>
      </c>
      <c r="C90" s="81">
        <v>0</v>
      </c>
      <c r="D90" s="94"/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128"/>
      <c r="S90" s="81">
        <v>0</v>
      </c>
    </row>
    <row r="91" spans="1:19" ht="12.75">
      <c r="A91" s="39" t="s">
        <v>44</v>
      </c>
      <c r="B91" s="81">
        <v>0</v>
      </c>
      <c r="C91" s="81">
        <v>0</v>
      </c>
      <c r="D91" s="94"/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128"/>
      <c r="S91" s="81">
        <v>0</v>
      </c>
    </row>
    <row r="92" spans="1:19" ht="12.75">
      <c r="A92" s="39" t="s">
        <v>163</v>
      </c>
      <c r="B92" s="81">
        <v>0</v>
      </c>
      <c r="C92" s="81">
        <v>0</v>
      </c>
      <c r="D92" s="94"/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128"/>
      <c r="S92" s="81">
        <v>0</v>
      </c>
    </row>
    <row r="93" spans="1:19" ht="12.75">
      <c r="A93" s="39" t="s">
        <v>45</v>
      </c>
      <c r="B93" s="81">
        <v>0</v>
      </c>
      <c r="C93" s="81">
        <v>0</v>
      </c>
      <c r="D93" s="94"/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128"/>
      <c r="S93" s="81">
        <v>0</v>
      </c>
    </row>
    <row r="94" spans="1:19" ht="12.75">
      <c r="A94" s="39" t="s">
        <v>46</v>
      </c>
      <c r="B94" s="81">
        <v>0</v>
      </c>
      <c r="C94" s="81">
        <v>0</v>
      </c>
      <c r="D94" s="94"/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128"/>
      <c r="S94" s="81">
        <v>0</v>
      </c>
    </row>
    <row r="95" spans="1:19" ht="12.75">
      <c r="A95" s="39" t="s">
        <v>86</v>
      </c>
      <c r="B95" s="81">
        <v>0</v>
      </c>
      <c r="C95" s="81">
        <v>0</v>
      </c>
      <c r="D95" s="94"/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128"/>
      <c r="S95" s="81">
        <v>0</v>
      </c>
    </row>
    <row r="96" spans="1:19" ht="12.75">
      <c r="A96" s="39" t="s">
        <v>47</v>
      </c>
      <c r="B96" s="81">
        <v>0</v>
      </c>
      <c r="C96" s="81">
        <v>0</v>
      </c>
      <c r="D96" s="94"/>
      <c r="E96" s="81">
        <v>0</v>
      </c>
      <c r="F96" s="81">
        <v>0</v>
      </c>
      <c r="G96" s="81">
        <v>0</v>
      </c>
      <c r="H96" s="81">
        <v>0</v>
      </c>
      <c r="I96" s="81">
        <v>1243.7810945273632</v>
      </c>
      <c r="J96" s="81">
        <v>0</v>
      </c>
      <c r="K96" s="81">
        <v>1243.7810945273632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27"/>
      <c r="S96" s="81">
        <v>165.8374792703151</v>
      </c>
    </row>
    <row r="97" spans="1:19" ht="12.75">
      <c r="A97" s="54" t="s">
        <v>193</v>
      </c>
      <c r="B97" s="81">
        <v>0</v>
      </c>
      <c r="C97" s="81">
        <v>0</v>
      </c>
      <c r="D97" s="94"/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27"/>
      <c r="S97" s="81">
        <v>0</v>
      </c>
    </row>
    <row r="98" spans="1:19" ht="12.75">
      <c r="A98" s="54" t="s">
        <v>172</v>
      </c>
      <c r="B98" s="81">
        <v>0</v>
      </c>
      <c r="C98" s="81">
        <v>0</v>
      </c>
      <c r="D98" s="94"/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27"/>
      <c r="S98" s="81">
        <v>0</v>
      </c>
    </row>
    <row r="99" spans="1:19" ht="12.75">
      <c r="A99" s="54" t="s">
        <v>75</v>
      </c>
      <c r="B99" s="81">
        <v>0</v>
      </c>
      <c r="C99" s="81">
        <v>0</v>
      </c>
      <c r="D99" s="94"/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27"/>
      <c r="S99" s="81">
        <v>0</v>
      </c>
    </row>
    <row r="100" spans="1:19" ht="12.75">
      <c r="A100" s="54" t="s">
        <v>173</v>
      </c>
      <c r="B100" s="81">
        <v>0</v>
      </c>
      <c r="C100" s="81">
        <v>0</v>
      </c>
      <c r="D100" s="94"/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27"/>
      <c r="S100" s="81">
        <v>0</v>
      </c>
    </row>
    <row r="101" spans="1:19" ht="12.75">
      <c r="A101" s="57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27"/>
      <c r="S101" s="82"/>
    </row>
    <row r="102" spans="1:19" ht="12.7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50"/>
    </row>
    <row r="103" spans="1:19" ht="12.75">
      <c r="A103" s="41" t="s">
        <v>61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38"/>
    </row>
    <row r="104" spans="1:19" ht="12.75">
      <c r="A104" s="132" t="s">
        <v>80</v>
      </c>
      <c r="B104" s="133">
        <v>5791.526946763977</v>
      </c>
      <c r="C104" s="133">
        <v>2487.5621890547263</v>
      </c>
      <c r="D104" s="136"/>
      <c r="E104" s="133">
        <v>1101.3215859030838</v>
      </c>
      <c r="F104" s="133">
        <v>1243.7810945273632</v>
      </c>
      <c r="G104" s="133">
        <v>0</v>
      </c>
      <c r="H104" s="133">
        <v>3588.88377495781</v>
      </c>
      <c r="I104" s="133">
        <v>6218.905472636816</v>
      </c>
      <c r="J104" s="133">
        <v>6218.905472636816</v>
      </c>
      <c r="K104" s="133">
        <v>1243.7810945273632</v>
      </c>
      <c r="L104" s="133">
        <v>16026.694720231442</v>
      </c>
      <c r="M104" s="133">
        <v>1243.7810945273632</v>
      </c>
      <c r="N104" s="133">
        <v>2487.5621890547263</v>
      </c>
      <c r="O104" s="133">
        <v>3731.3432835820895</v>
      </c>
      <c r="P104" s="133">
        <v>0</v>
      </c>
      <c r="Q104" s="133">
        <v>4975.124378109453</v>
      </c>
      <c r="R104" s="128"/>
      <c r="S104" s="81">
        <v>3757.2782197675356</v>
      </c>
    </row>
    <row r="105" spans="1:19" ht="12.75">
      <c r="A105" s="132" t="s">
        <v>63</v>
      </c>
      <c r="B105" s="133">
        <v>0</v>
      </c>
      <c r="C105" s="133">
        <v>0</v>
      </c>
      <c r="D105" s="136"/>
      <c r="E105" s="133">
        <v>0</v>
      </c>
      <c r="F105" s="133">
        <v>0</v>
      </c>
      <c r="G105" s="133">
        <v>0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  <c r="P105" s="133">
        <v>0</v>
      </c>
      <c r="Q105" s="133">
        <v>0</v>
      </c>
      <c r="R105" s="128"/>
      <c r="S105" s="81">
        <v>0</v>
      </c>
    </row>
    <row r="106" spans="1:19" ht="12.75">
      <c r="A106" s="132" t="s">
        <v>65</v>
      </c>
      <c r="B106" s="133">
        <v>0</v>
      </c>
      <c r="C106" s="133">
        <v>1243.7810945273632</v>
      </c>
      <c r="D106" s="136"/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  <c r="M106" s="133">
        <v>0</v>
      </c>
      <c r="N106" s="133">
        <v>0</v>
      </c>
      <c r="O106" s="133">
        <v>0</v>
      </c>
      <c r="P106" s="133">
        <v>0</v>
      </c>
      <c r="Q106" s="133">
        <v>0</v>
      </c>
      <c r="R106" s="128"/>
      <c r="S106" s="81">
        <v>82.91873963515755</v>
      </c>
    </row>
    <row r="107" spans="1:19" ht="12.75">
      <c r="A107" s="132" t="s">
        <v>156</v>
      </c>
      <c r="B107" s="133">
        <v>0</v>
      </c>
      <c r="C107" s="133">
        <v>0</v>
      </c>
      <c r="D107" s="136"/>
      <c r="E107" s="133">
        <v>0</v>
      </c>
      <c r="F107" s="133">
        <v>0</v>
      </c>
      <c r="G107" s="133">
        <v>0</v>
      </c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133">
        <v>0</v>
      </c>
      <c r="Q107" s="133">
        <v>0</v>
      </c>
      <c r="R107" s="128"/>
      <c r="S107" s="81">
        <v>0</v>
      </c>
    </row>
    <row r="108" spans="1:19" ht="12.75">
      <c r="A108" s="132" t="s">
        <v>84</v>
      </c>
      <c r="B108" s="133">
        <v>0</v>
      </c>
      <c r="C108" s="133">
        <v>0</v>
      </c>
      <c r="D108" s="136"/>
      <c r="E108" s="133">
        <v>0</v>
      </c>
      <c r="F108" s="133">
        <v>0</v>
      </c>
      <c r="G108" s="133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33">
        <v>0</v>
      </c>
      <c r="Q108" s="133">
        <v>0</v>
      </c>
      <c r="R108" s="128"/>
      <c r="S108" s="81">
        <v>0</v>
      </c>
    </row>
    <row r="109" spans="1:19" ht="12.75">
      <c r="A109" s="132" t="s">
        <v>178</v>
      </c>
      <c r="B109" s="133">
        <v>0</v>
      </c>
      <c r="C109" s="133">
        <v>0</v>
      </c>
      <c r="D109" s="136"/>
      <c r="E109" s="133">
        <v>0</v>
      </c>
      <c r="F109" s="133">
        <v>0</v>
      </c>
      <c r="G109" s="133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33">
        <v>0</v>
      </c>
      <c r="P109" s="133">
        <v>0</v>
      </c>
      <c r="Q109" s="133">
        <v>0</v>
      </c>
      <c r="R109" s="128"/>
      <c r="S109" s="81">
        <v>0</v>
      </c>
    </row>
    <row r="110" spans="1:19" ht="12.75">
      <c r="A110" s="132" t="s">
        <v>64</v>
      </c>
      <c r="B110" s="133">
        <v>0</v>
      </c>
      <c r="C110" s="133">
        <v>0</v>
      </c>
      <c r="D110" s="136"/>
      <c r="E110" s="133">
        <v>0</v>
      </c>
      <c r="F110" s="133">
        <v>0</v>
      </c>
      <c r="G110" s="133">
        <v>0</v>
      </c>
      <c r="H110" s="133">
        <v>0</v>
      </c>
      <c r="I110" s="133">
        <v>0</v>
      </c>
      <c r="J110" s="133">
        <v>0</v>
      </c>
      <c r="K110" s="133">
        <v>0</v>
      </c>
      <c r="L110" s="133">
        <v>0</v>
      </c>
      <c r="M110" s="133">
        <v>0</v>
      </c>
      <c r="N110" s="133">
        <v>0</v>
      </c>
      <c r="O110" s="133">
        <v>0</v>
      </c>
      <c r="P110" s="133">
        <v>0</v>
      </c>
      <c r="Q110" s="133">
        <v>0</v>
      </c>
      <c r="R110" s="128"/>
      <c r="S110" s="81">
        <v>0</v>
      </c>
    </row>
    <row r="111" spans="1:19" ht="12.75">
      <c r="A111" s="132" t="s">
        <v>48</v>
      </c>
      <c r="B111" s="133">
        <v>0</v>
      </c>
      <c r="C111" s="133">
        <v>0</v>
      </c>
      <c r="D111" s="136"/>
      <c r="E111" s="133">
        <v>0</v>
      </c>
      <c r="F111" s="133">
        <v>0</v>
      </c>
      <c r="G111" s="133">
        <v>0</v>
      </c>
      <c r="H111" s="133">
        <v>0</v>
      </c>
      <c r="I111" s="133">
        <v>0</v>
      </c>
      <c r="J111" s="133">
        <v>0</v>
      </c>
      <c r="K111" s="133">
        <v>0</v>
      </c>
      <c r="L111" s="133">
        <v>0</v>
      </c>
      <c r="M111" s="133">
        <v>0</v>
      </c>
      <c r="N111" s="133">
        <v>0</v>
      </c>
      <c r="O111" s="133">
        <v>0</v>
      </c>
      <c r="P111" s="133">
        <v>0</v>
      </c>
      <c r="Q111" s="133">
        <v>0</v>
      </c>
      <c r="R111" s="128"/>
      <c r="S111" s="81">
        <v>0</v>
      </c>
    </row>
    <row r="112" spans="1:19" ht="12.75">
      <c r="A112" s="132" t="s">
        <v>49</v>
      </c>
      <c r="B112" s="133">
        <v>0</v>
      </c>
      <c r="C112" s="133">
        <v>0</v>
      </c>
      <c r="D112" s="136"/>
      <c r="E112" s="133">
        <v>0</v>
      </c>
      <c r="F112" s="133">
        <v>0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3">
        <v>0</v>
      </c>
      <c r="N112" s="133">
        <v>0</v>
      </c>
      <c r="O112" s="133">
        <v>0</v>
      </c>
      <c r="P112" s="133">
        <v>0</v>
      </c>
      <c r="Q112" s="133">
        <v>0</v>
      </c>
      <c r="R112" s="128"/>
      <c r="S112" s="81">
        <v>0</v>
      </c>
    </row>
    <row r="113" spans="1:19" ht="12.75">
      <c r="A113" s="132" t="s">
        <v>154</v>
      </c>
      <c r="B113" s="133">
        <v>0</v>
      </c>
      <c r="C113" s="133">
        <v>0</v>
      </c>
      <c r="D113" s="136"/>
      <c r="E113" s="133">
        <v>0</v>
      </c>
      <c r="F113" s="133">
        <v>0</v>
      </c>
      <c r="G113" s="133">
        <v>0</v>
      </c>
      <c r="H113" s="133">
        <v>0</v>
      </c>
      <c r="I113" s="133">
        <v>0</v>
      </c>
      <c r="J113" s="133">
        <v>0</v>
      </c>
      <c r="K113" s="133">
        <v>0</v>
      </c>
      <c r="L113" s="133">
        <v>0</v>
      </c>
      <c r="M113" s="133">
        <v>0</v>
      </c>
      <c r="N113" s="133">
        <v>0</v>
      </c>
      <c r="O113" s="133">
        <v>0</v>
      </c>
      <c r="P113" s="133">
        <v>0</v>
      </c>
      <c r="Q113" s="133">
        <v>0</v>
      </c>
      <c r="R113" s="128"/>
      <c r="S113" s="81">
        <v>0</v>
      </c>
    </row>
    <row r="114" spans="1:19" ht="12.75">
      <c r="A114" s="132" t="s">
        <v>76</v>
      </c>
      <c r="B114" s="133">
        <v>0</v>
      </c>
      <c r="C114" s="133">
        <v>18656.716417910447</v>
      </c>
      <c r="D114" s="136"/>
      <c r="E114" s="133">
        <v>0</v>
      </c>
      <c r="F114" s="133">
        <v>1243.7810945273632</v>
      </c>
      <c r="G114" s="133">
        <v>0</v>
      </c>
      <c r="H114" s="133">
        <v>1243.7810945273632</v>
      </c>
      <c r="I114" s="133">
        <v>0</v>
      </c>
      <c r="J114" s="133">
        <v>0</v>
      </c>
      <c r="K114" s="133">
        <v>1243.7810945273632</v>
      </c>
      <c r="L114" s="133">
        <v>0</v>
      </c>
      <c r="M114" s="133">
        <v>0</v>
      </c>
      <c r="N114" s="133">
        <v>0</v>
      </c>
      <c r="O114" s="133">
        <v>0</v>
      </c>
      <c r="P114" s="133">
        <v>17412.935323383084</v>
      </c>
      <c r="Q114" s="133">
        <v>0</v>
      </c>
      <c r="R114" s="128"/>
      <c r="S114" s="81">
        <v>2653.3996683250416</v>
      </c>
    </row>
    <row r="115" spans="1:19" ht="12.75">
      <c r="A115" s="132" t="s">
        <v>62</v>
      </c>
      <c r="B115" s="133">
        <v>0</v>
      </c>
      <c r="C115" s="133">
        <v>7320.2270585399</v>
      </c>
      <c r="D115" s="136"/>
      <c r="E115" s="133">
        <v>9950.248756218905</v>
      </c>
      <c r="F115" s="133">
        <v>28606.965174129353</v>
      </c>
      <c r="G115" s="133">
        <v>1243.7810945273632</v>
      </c>
      <c r="H115" s="133">
        <v>14925.373134328358</v>
      </c>
      <c r="I115" s="133">
        <v>3731.3432835820895</v>
      </c>
      <c r="J115" s="133">
        <v>40902.316610778704</v>
      </c>
      <c r="K115" s="133">
        <v>6218.905472636816</v>
      </c>
      <c r="L115" s="133">
        <v>6076.445964012537</v>
      </c>
      <c r="M115" s="133">
        <v>8706.467661691542</v>
      </c>
      <c r="N115" s="133">
        <v>13681.592039800995</v>
      </c>
      <c r="O115" s="133">
        <v>2487.5621890547263</v>
      </c>
      <c r="P115" s="133">
        <v>6218.905472636816</v>
      </c>
      <c r="Q115" s="133">
        <v>1243.7810945273632</v>
      </c>
      <c r="R115" s="128"/>
      <c r="S115" s="81">
        <v>10087.594333764366</v>
      </c>
    </row>
    <row r="116" spans="1:19" ht="12.75">
      <c r="A116" s="132" t="s">
        <v>50</v>
      </c>
      <c r="B116" s="133">
        <v>0</v>
      </c>
      <c r="C116" s="133">
        <v>0</v>
      </c>
      <c r="D116" s="136"/>
      <c r="E116" s="133">
        <v>0</v>
      </c>
      <c r="F116" s="133">
        <v>0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33">
        <v>0</v>
      </c>
      <c r="P116" s="133">
        <v>0</v>
      </c>
      <c r="Q116" s="133">
        <v>0</v>
      </c>
      <c r="R116" s="128"/>
      <c r="S116" s="81">
        <v>0</v>
      </c>
    </row>
    <row r="117" spans="1:19" ht="12.75">
      <c r="A117" s="132" t="s">
        <v>81</v>
      </c>
      <c r="B117" s="133">
        <v>0</v>
      </c>
      <c r="C117" s="133">
        <v>0</v>
      </c>
      <c r="D117" s="136"/>
      <c r="E117" s="133">
        <v>0</v>
      </c>
      <c r="F117" s="133">
        <v>0</v>
      </c>
      <c r="G117" s="133">
        <v>0</v>
      </c>
      <c r="H117" s="133">
        <v>0</v>
      </c>
      <c r="I117" s="133">
        <v>0</v>
      </c>
      <c r="J117" s="133">
        <v>1243.7810945273632</v>
      </c>
      <c r="K117" s="133">
        <v>0</v>
      </c>
      <c r="L117" s="133">
        <v>0</v>
      </c>
      <c r="M117" s="133">
        <v>0</v>
      </c>
      <c r="N117" s="133">
        <v>0</v>
      </c>
      <c r="O117" s="133">
        <v>0</v>
      </c>
      <c r="P117" s="133">
        <v>0</v>
      </c>
      <c r="Q117" s="133">
        <v>2345.102680430447</v>
      </c>
      <c r="R117" s="128"/>
      <c r="S117" s="81">
        <v>239.2589183305207</v>
      </c>
    </row>
    <row r="118" spans="1:19" ht="12.75">
      <c r="A118" s="132" t="s">
        <v>79</v>
      </c>
      <c r="B118" s="133">
        <v>0</v>
      </c>
      <c r="C118" s="133">
        <v>0</v>
      </c>
      <c r="D118" s="136"/>
      <c r="E118" s="133">
        <v>0</v>
      </c>
      <c r="F118" s="133">
        <v>0</v>
      </c>
      <c r="G118" s="133">
        <v>0</v>
      </c>
      <c r="H118" s="133">
        <v>1243.7810945273632</v>
      </c>
      <c r="I118" s="133">
        <v>1243.7810945273632</v>
      </c>
      <c r="J118" s="133">
        <v>7462.686567164179</v>
      </c>
      <c r="K118" s="133">
        <v>1243.7810945273632</v>
      </c>
      <c r="L118" s="133">
        <v>0</v>
      </c>
      <c r="M118" s="133">
        <v>0</v>
      </c>
      <c r="N118" s="133">
        <v>1243.7810945273632</v>
      </c>
      <c r="O118" s="133">
        <v>0</v>
      </c>
      <c r="P118" s="133">
        <v>0</v>
      </c>
      <c r="Q118" s="133">
        <v>0</v>
      </c>
      <c r="R118" s="128"/>
      <c r="S118" s="81">
        <v>829.1873963515754</v>
      </c>
    </row>
    <row r="119" spans="1:19" ht="12.75">
      <c r="A119" s="134" t="s">
        <v>51</v>
      </c>
      <c r="B119" s="133">
        <v>10196.813290376313</v>
      </c>
      <c r="C119" s="133">
        <v>37521.64288688715</v>
      </c>
      <c r="D119" s="136"/>
      <c r="E119" s="133">
        <v>30343.87533697153</v>
      </c>
      <c r="F119" s="133">
        <v>17374.580840291932</v>
      </c>
      <c r="G119" s="133">
        <v>13928.156573958402</v>
      </c>
      <c r="H119" s="133">
        <v>28426.151182413923</v>
      </c>
      <c r="I119" s="133">
        <v>16130.799745764569</v>
      </c>
      <c r="J119" s="133">
        <v>30913.71337146865</v>
      </c>
      <c r="K119" s="133">
        <v>26508.427027856313</v>
      </c>
      <c r="L119" s="133">
        <v>31587.656431498894</v>
      </c>
      <c r="M119" s="133">
        <v>12969.294496679599</v>
      </c>
      <c r="N119" s="133">
        <v>24979.72691608039</v>
      </c>
      <c r="O119" s="133">
        <v>11867.972910776514</v>
      </c>
      <c r="P119" s="133">
        <v>18086.87838341333</v>
      </c>
      <c r="Q119" s="133">
        <v>6892.848532667062</v>
      </c>
      <c r="R119" s="128"/>
      <c r="S119" s="81">
        <v>21181.902528473634</v>
      </c>
    </row>
    <row r="120" spans="1:19" ht="12.75">
      <c r="A120" s="135" t="s">
        <v>179</v>
      </c>
      <c r="B120" s="133">
        <v>0</v>
      </c>
      <c r="C120" s="133">
        <v>0</v>
      </c>
      <c r="D120" s="94"/>
      <c r="E120" s="133">
        <v>0</v>
      </c>
      <c r="F120" s="133">
        <v>0</v>
      </c>
      <c r="G120" s="133">
        <v>0</v>
      </c>
      <c r="H120" s="133">
        <v>0</v>
      </c>
      <c r="I120" s="133">
        <v>0</v>
      </c>
      <c r="J120" s="133">
        <v>0</v>
      </c>
      <c r="K120" s="133">
        <v>0</v>
      </c>
      <c r="L120" s="133">
        <v>0</v>
      </c>
      <c r="M120" s="133">
        <v>0</v>
      </c>
      <c r="N120" s="133">
        <v>0</v>
      </c>
      <c r="O120" s="133">
        <v>0</v>
      </c>
      <c r="P120" s="133">
        <v>0</v>
      </c>
      <c r="Q120" s="133">
        <v>0</v>
      </c>
      <c r="R120" s="128"/>
      <c r="S120" s="81">
        <v>0</v>
      </c>
    </row>
    <row r="121" spans="1:19" ht="12.75">
      <c r="A121" s="135" t="s">
        <v>87</v>
      </c>
      <c r="B121" s="133">
        <v>0</v>
      </c>
      <c r="C121" s="133">
        <v>0</v>
      </c>
      <c r="D121" s="94"/>
      <c r="E121" s="81">
        <v>0</v>
      </c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1">
        <v>0</v>
      </c>
      <c r="Q121" s="81">
        <v>0</v>
      </c>
      <c r="R121" s="128"/>
      <c r="S121" s="81">
        <v>0</v>
      </c>
    </row>
    <row r="122" spans="1:19" ht="12.75">
      <c r="A122" s="135" t="s">
        <v>159</v>
      </c>
      <c r="B122" s="133">
        <v>0</v>
      </c>
      <c r="C122" s="133">
        <v>0</v>
      </c>
      <c r="D122" s="94"/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128"/>
      <c r="S122" s="81">
        <v>0</v>
      </c>
    </row>
    <row r="123" spans="1:19" ht="12.75">
      <c r="A123" s="135" t="s">
        <v>155</v>
      </c>
      <c r="B123" s="133">
        <v>0</v>
      </c>
      <c r="C123" s="133">
        <v>0</v>
      </c>
      <c r="D123" s="94"/>
      <c r="E123" s="81">
        <v>0</v>
      </c>
      <c r="F123" s="81">
        <v>0</v>
      </c>
      <c r="G123" s="81">
        <v>0</v>
      </c>
      <c r="H123" s="81">
        <v>0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128"/>
      <c r="S123" s="81">
        <v>0</v>
      </c>
    </row>
    <row r="124" spans="1:19" ht="12.75">
      <c r="A124" s="57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128"/>
      <c r="S124" s="82"/>
    </row>
    <row r="125" spans="1:18" ht="12.75">
      <c r="A125" s="33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</row>
    <row r="126" spans="1:19" ht="12.75">
      <c r="A126" s="35" t="s">
        <v>52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38"/>
    </row>
    <row r="127" spans="1:19" ht="12.75">
      <c r="A127" s="86" t="s">
        <v>164</v>
      </c>
      <c r="B127" s="81">
        <v>0</v>
      </c>
      <c r="C127" s="81">
        <v>0</v>
      </c>
      <c r="D127" s="94"/>
      <c r="E127" s="81">
        <v>0</v>
      </c>
      <c r="F127" s="81">
        <v>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  <c r="Q127" s="81">
        <v>0</v>
      </c>
      <c r="R127" s="131"/>
      <c r="S127" s="81">
        <v>0</v>
      </c>
    </row>
    <row r="128" spans="1:19" ht="12.75">
      <c r="A128" s="47" t="s">
        <v>68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26"/>
      <c r="S128" s="81">
        <v>0</v>
      </c>
    </row>
    <row r="129" spans="1:19" ht="12.75">
      <c r="A129" s="51" t="s">
        <v>170</v>
      </c>
      <c r="B129" s="81">
        <v>0</v>
      </c>
      <c r="C129" s="81">
        <v>0</v>
      </c>
      <c r="D129" s="94"/>
      <c r="E129" s="81">
        <v>0</v>
      </c>
      <c r="F129" s="81">
        <v>0</v>
      </c>
      <c r="G129" s="81">
        <v>0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81">
        <v>0</v>
      </c>
      <c r="Q129" s="81">
        <v>0</v>
      </c>
      <c r="R129" s="26"/>
      <c r="S129" s="81">
        <v>0</v>
      </c>
    </row>
    <row r="130" spans="1:19" ht="12.75">
      <c r="A130" s="86" t="s">
        <v>91</v>
      </c>
      <c r="B130" s="133">
        <v>0</v>
      </c>
      <c r="C130" s="133">
        <v>0</v>
      </c>
      <c r="D130" s="136"/>
      <c r="E130" s="133">
        <v>0</v>
      </c>
      <c r="F130" s="133">
        <v>0</v>
      </c>
      <c r="G130" s="133">
        <v>0</v>
      </c>
      <c r="H130" s="133">
        <v>0</v>
      </c>
      <c r="I130" s="133">
        <v>1243.7810945273632</v>
      </c>
      <c r="J130" s="133">
        <v>0</v>
      </c>
      <c r="K130" s="133">
        <v>0</v>
      </c>
      <c r="L130" s="133">
        <v>0</v>
      </c>
      <c r="M130" s="133">
        <v>0</v>
      </c>
      <c r="N130" s="133">
        <v>0</v>
      </c>
      <c r="O130" s="133">
        <v>0</v>
      </c>
      <c r="P130" s="133">
        <v>0</v>
      </c>
      <c r="Q130" s="133">
        <v>0</v>
      </c>
      <c r="R130" s="26"/>
      <c r="S130" s="81">
        <v>82.91873963515755</v>
      </c>
    </row>
    <row r="131" spans="1:19" ht="12.75">
      <c r="A131" s="86" t="s">
        <v>66</v>
      </c>
      <c r="B131" s="133">
        <v>3588.88377495781</v>
      </c>
      <c r="C131" s="133">
        <v>0</v>
      </c>
      <c r="D131" s="136"/>
      <c r="E131" s="133">
        <v>2345.102680430447</v>
      </c>
      <c r="F131" s="133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33">
        <v>0</v>
      </c>
      <c r="P131" s="133">
        <v>0</v>
      </c>
      <c r="Q131" s="133">
        <v>0</v>
      </c>
      <c r="R131" s="26"/>
      <c r="S131" s="81">
        <v>395.5990970258838</v>
      </c>
    </row>
    <row r="132" spans="1:19" ht="12.75">
      <c r="A132" s="86" t="s">
        <v>67</v>
      </c>
      <c r="B132" s="133">
        <v>2487.5621890547263</v>
      </c>
      <c r="C132" s="133">
        <v>5506.607929515419</v>
      </c>
      <c r="D132" s="136"/>
      <c r="E132" s="133">
        <v>0</v>
      </c>
      <c r="F132" s="133">
        <v>0</v>
      </c>
      <c r="G132" s="133">
        <v>0</v>
      </c>
      <c r="H132" s="133">
        <v>1101.3215859030838</v>
      </c>
      <c r="I132" s="133">
        <v>2202.6431718061676</v>
      </c>
      <c r="J132" s="133">
        <v>6218.905472636816</v>
      </c>
      <c r="K132" s="133">
        <v>0</v>
      </c>
      <c r="L132" s="133">
        <v>3446.424266333531</v>
      </c>
      <c r="M132" s="133">
        <v>2345.102680430447</v>
      </c>
      <c r="N132" s="133">
        <v>0</v>
      </c>
      <c r="O132" s="133">
        <v>3446.424266333531</v>
      </c>
      <c r="P132" s="133">
        <v>0</v>
      </c>
      <c r="Q132" s="133">
        <v>1243.7810945273632</v>
      </c>
      <c r="S132" s="81">
        <v>1866.5848437694056</v>
      </c>
    </row>
    <row r="133" spans="1:19" ht="12.75">
      <c r="A133" s="86" t="s">
        <v>157</v>
      </c>
      <c r="B133" s="133">
        <v>0</v>
      </c>
      <c r="C133" s="133">
        <v>0</v>
      </c>
      <c r="D133" s="136"/>
      <c r="E133" s="133">
        <v>0</v>
      </c>
      <c r="F133" s="133">
        <v>0</v>
      </c>
      <c r="G133" s="133">
        <v>0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  <c r="M133" s="133">
        <v>0</v>
      </c>
      <c r="N133" s="133">
        <v>0</v>
      </c>
      <c r="O133" s="133">
        <v>0</v>
      </c>
      <c r="P133" s="133">
        <v>0</v>
      </c>
      <c r="Q133" s="133">
        <v>0</v>
      </c>
      <c r="S133" s="81">
        <v>0</v>
      </c>
    </row>
    <row r="134" spans="1:19" ht="12.75">
      <c r="A134" s="86" t="s">
        <v>165</v>
      </c>
      <c r="B134" s="133">
        <v>0</v>
      </c>
      <c r="C134" s="133">
        <v>0</v>
      </c>
      <c r="D134" s="136"/>
      <c r="E134" s="133">
        <v>0</v>
      </c>
      <c r="F134" s="133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>
        <v>0</v>
      </c>
      <c r="N134" s="133">
        <v>0</v>
      </c>
      <c r="O134" s="133">
        <v>0</v>
      </c>
      <c r="P134" s="133">
        <v>0</v>
      </c>
      <c r="Q134" s="133">
        <v>0</v>
      </c>
      <c r="S134" s="81">
        <v>0</v>
      </c>
    </row>
    <row r="135" spans="1:19" ht="29.25" customHeight="1">
      <c r="A135" s="57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S135" s="82"/>
    </row>
    <row r="136" spans="7:19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S136" s="50"/>
    </row>
    <row r="137" spans="1:19" ht="25.5" customHeight="1">
      <c r="A137" s="59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S137" s="82"/>
    </row>
    <row r="138" ht="12.75">
      <c r="S138" s="50"/>
    </row>
    <row r="139" ht="12.75">
      <c r="S139" s="50"/>
    </row>
    <row r="140" ht="12.75">
      <c r="S140" s="50"/>
    </row>
    <row r="141" ht="12.75">
      <c r="S141" s="50"/>
    </row>
    <row r="142" ht="12.75">
      <c r="S142" s="50"/>
    </row>
  </sheetData>
  <mergeCells count="7">
    <mergeCell ref="B5:Q5"/>
    <mergeCell ref="A1:S1"/>
    <mergeCell ref="B2:F2"/>
    <mergeCell ref="M4:N4"/>
    <mergeCell ref="C3:F3"/>
    <mergeCell ref="J3:M3"/>
    <mergeCell ref="F4:G4"/>
  </mergeCells>
  <printOptions gridLines="1" horizontalCentered="1" verticalCentered="1"/>
  <pageMargins left="0.75" right="0.75" top="1" bottom="1" header="0.511811023" footer="0.511811023"/>
  <pageSetup horizontalDpi="300" verticalDpi="300" orientation="landscape" scale="48" r:id="rId1"/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42"/>
  <sheetViews>
    <sheetView zoomScale="125" zoomScaleNormal="125" workbookViewId="0" topLeftCell="A1">
      <selection activeCell="A1" sqref="A1:S1"/>
    </sheetView>
  </sheetViews>
  <sheetFormatPr defaultColWidth="9.140625" defaultRowHeight="12.75"/>
  <cols>
    <col min="1" max="1" width="24.28125" style="0" customWidth="1"/>
    <col min="2" max="3" width="7.8515625" style="0" bestFit="1" customWidth="1"/>
    <col min="4" max="4" width="6.7109375" style="0" bestFit="1" customWidth="1"/>
    <col min="5" max="6" width="7.8515625" style="0" bestFit="1" customWidth="1"/>
    <col min="7" max="7" width="6.7109375" style="0" bestFit="1" customWidth="1"/>
    <col min="8" max="10" width="7.8515625" style="0" bestFit="1" customWidth="1"/>
    <col min="11" max="11" width="6.7109375" style="0" bestFit="1" customWidth="1"/>
    <col min="12" max="12" width="6.7109375" style="0" customWidth="1"/>
    <col min="13" max="15" width="6.7109375" style="0" bestFit="1" customWidth="1"/>
    <col min="16" max="16" width="7.8515625" style="0" bestFit="1" customWidth="1"/>
    <col min="17" max="17" width="6.7109375" style="0" bestFit="1" customWidth="1"/>
    <col min="18" max="18" width="8.00390625" style="0" customWidth="1"/>
    <col min="19" max="19" width="12.00390625" style="2" bestFit="1" customWidth="1"/>
    <col min="20" max="16384" width="11.421875" style="0" customWidth="1"/>
  </cols>
  <sheetData>
    <row r="1" spans="1:19" ht="15.75">
      <c r="A1" s="124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5" ht="12.75">
      <c r="A2" s="1" t="s">
        <v>0</v>
      </c>
      <c r="B2" s="125" t="s">
        <v>186</v>
      </c>
      <c r="C2" s="125"/>
      <c r="D2" s="125"/>
      <c r="E2" s="125"/>
      <c r="F2" s="125"/>
      <c r="O2" s="26"/>
    </row>
    <row r="3" spans="1:19" s="4" customFormat="1" ht="14.25">
      <c r="A3" s="3" t="s">
        <v>56</v>
      </c>
      <c r="C3" s="126" t="s">
        <v>181</v>
      </c>
      <c r="D3" s="126"/>
      <c r="E3" s="126"/>
      <c r="F3" s="126"/>
      <c r="G3" s="4">
        <v>8.04</v>
      </c>
      <c r="H3" s="4" t="s">
        <v>151</v>
      </c>
      <c r="J3" s="126" t="s">
        <v>182</v>
      </c>
      <c r="K3" s="126"/>
      <c r="L3" s="126"/>
      <c r="M3" s="126"/>
      <c r="N3" s="4">
        <v>9.08</v>
      </c>
      <c r="O3" s="4" t="s">
        <v>151</v>
      </c>
      <c r="R3" s="5"/>
      <c r="S3" s="6"/>
    </row>
    <row r="4" spans="1:18" ht="14.25">
      <c r="A4" t="s">
        <v>200</v>
      </c>
      <c r="F4" s="127">
        <v>0.000804</v>
      </c>
      <c r="G4" s="127"/>
      <c r="H4" t="s">
        <v>152</v>
      </c>
      <c r="M4" s="127">
        <v>0.000908</v>
      </c>
      <c r="N4" s="127"/>
      <c r="O4" t="s">
        <v>152</v>
      </c>
      <c r="R4" s="7"/>
    </row>
    <row r="5" spans="1:19" ht="32.25" customHeight="1">
      <c r="A5" s="8"/>
      <c r="B5" s="123" t="s">
        <v>184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8"/>
      <c r="S5" s="92" t="s">
        <v>6</v>
      </c>
    </row>
    <row r="6" spans="1:19" ht="15" thickBot="1">
      <c r="A6" s="10" t="s">
        <v>4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2"/>
      <c r="S6" s="93" t="s">
        <v>185</v>
      </c>
    </row>
    <row r="7" spans="1:19" ht="13.5" thickTop="1">
      <c r="A7" s="14" t="s">
        <v>53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7"/>
    </row>
    <row r="8" spans="1:19" ht="12.75">
      <c r="A8" s="18" t="s">
        <v>167</v>
      </c>
      <c r="B8" s="81">
        <v>0</v>
      </c>
      <c r="C8" s="81">
        <v>0</v>
      </c>
      <c r="D8" s="94"/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128"/>
      <c r="S8" s="81">
        <v>0</v>
      </c>
    </row>
    <row r="9" spans="1:19" ht="12.75">
      <c r="A9" s="18" t="s">
        <v>8</v>
      </c>
      <c r="B9" s="81">
        <v>0</v>
      </c>
      <c r="C9" s="81">
        <v>0</v>
      </c>
      <c r="D9" s="94"/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128"/>
      <c r="S9" s="81">
        <v>0</v>
      </c>
    </row>
    <row r="10" spans="1:19" ht="12.75">
      <c r="A10" s="18" t="s">
        <v>9</v>
      </c>
      <c r="B10" s="81">
        <v>0</v>
      </c>
      <c r="C10" s="81">
        <v>0</v>
      </c>
      <c r="D10" s="94"/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128"/>
      <c r="S10" s="81">
        <v>0</v>
      </c>
    </row>
    <row r="11" spans="1:19" ht="12.75">
      <c r="A11" s="18" t="s">
        <v>10</v>
      </c>
      <c r="B11" s="81">
        <v>0</v>
      </c>
      <c r="C11" s="81">
        <v>1243.7810945273632</v>
      </c>
      <c r="D11" s="94"/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128"/>
      <c r="S11" s="81">
        <v>82.91873963515755</v>
      </c>
    </row>
    <row r="12" spans="1:19" ht="12.75">
      <c r="A12" s="18" t="s">
        <v>11</v>
      </c>
      <c r="B12" s="81">
        <v>2202.6431718061676</v>
      </c>
      <c r="C12" s="81">
        <v>3588.88377495781</v>
      </c>
      <c r="D12" s="94"/>
      <c r="E12" s="81">
        <v>2202.6431718061676</v>
      </c>
      <c r="F12" s="81">
        <v>3303.9647577092514</v>
      </c>
      <c r="G12" s="81">
        <v>1101.3215859030838</v>
      </c>
      <c r="H12" s="81">
        <v>1101.3215859030838</v>
      </c>
      <c r="I12" s="81">
        <v>2202.6431718061676</v>
      </c>
      <c r="J12" s="81">
        <v>3303.9647577092514</v>
      </c>
      <c r="K12" s="81">
        <v>1101.3215859030838</v>
      </c>
      <c r="L12" s="81">
        <v>0</v>
      </c>
      <c r="M12" s="81">
        <v>2202.6431718061676</v>
      </c>
      <c r="N12" s="81">
        <v>2202.6431718061676</v>
      </c>
      <c r="O12" s="81">
        <v>3303.9647577092514</v>
      </c>
      <c r="P12" s="81">
        <v>1101.3215859030838</v>
      </c>
      <c r="Q12" s="81">
        <v>6750.389024042782</v>
      </c>
      <c r="R12" s="128"/>
      <c r="S12" s="81">
        <v>2377.9779516514345</v>
      </c>
    </row>
    <row r="13" spans="1:19" ht="12.75">
      <c r="A13" s="18" t="s">
        <v>73</v>
      </c>
      <c r="B13" s="81">
        <v>0</v>
      </c>
      <c r="C13" s="81">
        <v>17621.14537444934</v>
      </c>
      <c r="D13" s="94"/>
      <c r="E13" s="81">
        <v>12152.891928025074</v>
      </c>
      <c r="F13" s="81">
        <v>4405.286343612335</v>
      </c>
      <c r="G13" s="81">
        <v>1243.7810945273632</v>
      </c>
      <c r="H13" s="81">
        <v>2345.102680430447</v>
      </c>
      <c r="I13" s="81">
        <v>4405.286343612335</v>
      </c>
      <c r="J13" s="81">
        <v>1101.3215859030838</v>
      </c>
      <c r="K13" s="81">
        <v>6750.389024042782</v>
      </c>
      <c r="L13" s="81">
        <v>1101.3215859030838</v>
      </c>
      <c r="M13" s="81">
        <v>1243.7810945273632</v>
      </c>
      <c r="N13" s="81">
        <v>6607.929515418503</v>
      </c>
      <c r="O13" s="81">
        <v>5506.607929515419</v>
      </c>
      <c r="P13" s="81">
        <v>6607.929515418503</v>
      </c>
      <c r="Q13" s="81">
        <v>3446.424266333531</v>
      </c>
      <c r="R13" s="128"/>
      <c r="S13" s="81">
        <v>4969.279885447944</v>
      </c>
    </row>
    <row r="14" spans="1:19" ht="12.75">
      <c r="A14" s="18" t="s">
        <v>12</v>
      </c>
      <c r="B14" s="81">
        <v>19292.30499484954</v>
      </c>
      <c r="C14" s="81">
        <v>1101.3215859030838</v>
      </c>
      <c r="D14" s="94"/>
      <c r="E14" s="81">
        <v>5649.067438139698</v>
      </c>
      <c r="F14" s="81">
        <v>1101.3215859030838</v>
      </c>
      <c r="G14" s="81">
        <v>0</v>
      </c>
      <c r="H14" s="81">
        <v>0</v>
      </c>
      <c r="I14" s="81">
        <v>2202.6431718061676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128"/>
      <c r="S14" s="81">
        <v>1956.4439184401047</v>
      </c>
    </row>
    <row r="15" spans="1:19" ht="12.75">
      <c r="A15" s="18" t="s">
        <v>13</v>
      </c>
      <c r="B15" s="81">
        <v>0</v>
      </c>
      <c r="C15" s="81">
        <v>0</v>
      </c>
      <c r="D15" s="94"/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128"/>
      <c r="S15" s="81">
        <v>0</v>
      </c>
    </row>
    <row r="16" spans="1:19" ht="12.75">
      <c r="A16" s="18" t="s">
        <v>83</v>
      </c>
      <c r="B16" s="81">
        <v>0</v>
      </c>
      <c r="C16" s="81">
        <v>0</v>
      </c>
      <c r="D16" s="94"/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1243.7810945273632</v>
      </c>
      <c r="K16" s="81">
        <v>1243.7810945273632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128"/>
      <c r="S16" s="81">
        <v>165.8374792703151</v>
      </c>
    </row>
    <row r="17" spans="1:19" ht="12.75">
      <c r="A17" s="18" t="s">
        <v>14</v>
      </c>
      <c r="B17" s="81">
        <v>0</v>
      </c>
      <c r="C17" s="81">
        <v>0</v>
      </c>
      <c r="D17" s="94"/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128"/>
      <c r="S17" s="81">
        <v>0</v>
      </c>
    </row>
    <row r="18" spans="1:19" ht="12.75">
      <c r="A18" s="18" t="s">
        <v>15</v>
      </c>
      <c r="B18" s="81">
        <v>0</v>
      </c>
      <c r="C18" s="81">
        <v>0</v>
      </c>
      <c r="D18" s="94"/>
      <c r="E18" s="81">
        <v>1243.7810945273632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128"/>
      <c r="S18" s="81">
        <v>82.91873963515755</v>
      </c>
    </row>
    <row r="19" spans="1:19" ht="12.75">
      <c r="A19" s="18" t="s">
        <v>160</v>
      </c>
      <c r="B19" s="81">
        <v>0</v>
      </c>
      <c r="C19" s="81">
        <v>0</v>
      </c>
      <c r="D19" s="94"/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128"/>
      <c r="S19" s="81">
        <v>0</v>
      </c>
    </row>
    <row r="20" spans="1:19" ht="12.75">
      <c r="A20" s="23" t="s">
        <v>16</v>
      </c>
      <c r="B20" s="81">
        <v>0</v>
      </c>
      <c r="C20" s="81">
        <v>0</v>
      </c>
      <c r="D20" s="94"/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128"/>
      <c r="S20" s="81">
        <v>0</v>
      </c>
    </row>
    <row r="21" spans="1:19" ht="12.75">
      <c r="A21" s="23" t="s">
        <v>17</v>
      </c>
      <c r="B21" s="81">
        <v>0</v>
      </c>
      <c r="C21" s="81">
        <v>0</v>
      </c>
      <c r="D21" s="94"/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128"/>
      <c r="S21" s="81">
        <v>0</v>
      </c>
    </row>
    <row r="22" spans="1:19" ht="12.75">
      <c r="A22" s="18" t="s">
        <v>161</v>
      </c>
      <c r="B22" s="81">
        <v>0</v>
      </c>
      <c r="C22" s="81">
        <v>0</v>
      </c>
      <c r="D22" s="94"/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128"/>
      <c r="S22" s="81">
        <v>0</v>
      </c>
    </row>
    <row r="23" spans="1:19" ht="12.75">
      <c r="A23" s="8" t="s">
        <v>18</v>
      </c>
      <c r="B23" s="81">
        <v>0</v>
      </c>
      <c r="C23" s="81">
        <v>0</v>
      </c>
      <c r="D23" s="94"/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128"/>
      <c r="S23" s="81">
        <v>0</v>
      </c>
    </row>
    <row r="24" spans="1:19" ht="12.75">
      <c r="A24" s="111" t="s">
        <v>166</v>
      </c>
      <c r="B24" s="81">
        <v>0</v>
      </c>
      <c r="C24" s="81">
        <v>0</v>
      </c>
      <c r="D24" s="94"/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128"/>
      <c r="S24" s="81">
        <v>0</v>
      </c>
    </row>
    <row r="25" spans="1:19" ht="12.75">
      <c r="A25" s="30" t="s">
        <v>175</v>
      </c>
      <c r="B25" s="81">
        <v>0</v>
      </c>
      <c r="C25" s="81">
        <v>0</v>
      </c>
      <c r="D25" s="94"/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128"/>
      <c r="S25" s="81">
        <v>0</v>
      </c>
    </row>
    <row r="26" spans="1:19" ht="12.75">
      <c r="A26" s="30" t="s">
        <v>90</v>
      </c>
      <c r="B26" s="81">
        <v>0</v>
      </c>
      <c r="C26" s="81">
        <v>0</v>
      </c>
      <c r="D26" s="94"/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128"/>
      <c r="S26" s="81">
        <v>0</v>
      </c>
    </row>
    <row r="27" spans="1:19" ht="12.75">
      <c r="A27" s="30" t="s">
        <v>180</v>
      </c>
      <c r="B27" s="81">
        <v>0</v>
      </c>
      <c r="C27" s="81">
        <v>0</v>
      </c>
      <c r="D27" s="94"/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128"/>
      <c r="S27" s="81">
        <v>0</v>
      </c>
    </row>
    <row r="28" spans="1:19" ht="12.75">
      <c r="A28" s="30" t="s">
        <v>78</v>
      </c>
      <c r="B28" s="81">
        <v>0</v>
      </c>
      <c r="C28" s="81">
        <v>0</v>
      </c>
      <c r="D28" s="94"/>
      <c r="E28" s="81">
        <v>0</v>
      </c>
      <c r="F28" s="81">
        <v>0</v>
      </c>
      <c r="G28" s="81">
        <v>0</v>
      </c>
      <c r="H28" s="81">
        <v>1243.7810945273632</v>
      </c>
      <c r="I28" s="81">
        <v>0</v>
      </c>
      <c r="J28" s="81">
        <v>1243.7810945273632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1243.7810945273632</v>
      </c>
      <c r="Q28" s="81">
        <v>0</v>
      </c>
      <c r="R28" s="128"/>
      <c r="S28" s="81">
        <v>248.75621890547262</v>
      </c>
    </row>
    <row r="29" spans="1:19" ht="12.75">
      <c r="A29" s="30" t="s">
        <v>158</v>
      </c>
      <c r="B29" s="81">
        <v>0</v>
      </c>
      <c r="C29" s="81">
        <v>0</v>
      </c>
      <c r="D29" s="94"/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128"/>
      <c r="S29" s="81">
        <v>0</v>
      </c>
    </row>
    <row r="30" spans="1:19" ht="12.75">
      <c r="A30" s="23" t="s">
        <v>19</v>
      </c>
      <c r="B30" s="81">
        <v>0</v>
      </c>
      <c r="C30" s="81">
        <v>0</v>
      </c>
      <c r="D30" s="94"/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128"/>
      <c r="S30" s="81">
        <v>0</v>
      </c>
    </row>
    <row r="31" spans="1:19" ht="12.75">
      <c r="A31" s="23" t="s">
        <v>199</v>
      </c>
      <c r="B31" s="81">
        <v>0</v>
      </c>
      <c r="C31" s="81">
        <v>0</v>
      </c>
      <c r="D31" s="94"/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128"/>
      <c r="S31" s="81">
        <v>0</v>
      </c>
    </row>
    <row r="32" spans="1:19" ht="12.75">
      <c r="A32" s="18" t="s">
        <v>95</v>
      </c>
      <c r="B32" s="81">
        <v>0</v>
      </c>
      <c r="C32" s="81">
        <v>0</v>
      </c>
      <c r="D32" s="94"/>
      <c r="E32" s="81">
        <v>1101.3215859030838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128"/>
      <c r="S32" s="81">
        <v>73.42143906020559</v>
      </c>
    </row>
    <row r="33" spans="1:19" ht="12.75">
      <c r="A33" s="18" t="s">
        <v>96</v>
      </c>
      <c r="B33" s="81">
        <v>0</v>
      </c>
      <c r="C33" s="81">
        <v>0</v>
      </c>
      <c r="D33" s="94"/>
      <c r="E33" s="81">
        <v>0</v>
      </c>
      <c r="F33" s="81">
        <v>0</v>
      </c>
      <c r="G33" s="81">
        <v>0</v>
      </c>
      <c r="H33" s="81">
        <v>0</v>
      </c>
      <c r="I33" s="81">
        <v>1101.3215859030838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128"/>
      <c r="S33" s="81">
        <v>73.42143906020559</v>
      </c>
    </row>
    <row r="34" spans="1:19" ht="12.75">
      <c r="A34" s="18" t="s">
        <v>174</v>
      </c>
      <c r="B34" s="81">
        <v>0</v>
      </c>
      <c r="C34" s="81">
        <v>0</v>
      </c>
      <c r="D34" s="94"/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128"/>
      <c r="S34" s="81">
        <v>0</v>
      </c>
    </row>
    <row r="35" spans="1:19" ht="12.75">
      <c r="A35" s="18" t="s">
        <v>20</v>
      </c>
      <c r="B35" s="81">
        <v>0</v>
      </c>
      <c r="C35" s="81">
        <v>0</v>
      </c>
      <c r="D35" s="94"/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128"/>
      <c r="S35" s="81">
        <v>0</v>
      </c>
    </row>
    <row r="36" spans="1:19" ht="12.75">
      <c r="A36" s="18" t="s">
        <v>94</v>
      </c>
      <c r="B36" s="81">
        <v>0</v>
      </c>
      <c r="C36" s="81">
        <v>1101.3215859030838</v>
      </c>
      <c r="D36" s="94"/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128"/>
      <c r="S36" s="81">
        <v>73.42143906020559</v>
      </c>
    </row>
    <row r="37" spans="1:19" ht="12.75">
      <c r="A37" s="18" t="s">
        <v>21</v>
      </c>
      <c r="B37" s="81">
        <v>4690.205360860894</v>
      </c>
      <c r="C37" s="81">
        <v>2345.102680430447</v>
      </c>
      <c r="D37" s="94"/>
      <c r="E37" s="81">
        <v>16558.178271637407</v>
      </c>
      <c r="F37" s="81">
        <v>1101.3215859030838</v>
      </c>
      <c r="G37" s="81">
        <v>1101.3215859030838</v>
      </c>
      <c r="H37" s="81">
        <v>1101.3215859030838</v>
      </c>
      <c r="I37" s="81">
        <v>1101.3215859030838</v>
      </c>
      <c r="J37" s="81">
        <v>2345.102680430447</v>
      </c>
      <c r="K37" s="81">
        <v>1101.3215859030838</v>
      </c>
      <c r="L37" s="81">
        <v>1101.3215859030838</v>
      </c>
      <c r="M37" s="81">
        <v>1101.3215859030838</v>
      </c>
      <c r="N37" s="81">
        <v>3303.9647577092514</v>
      </c>
      <c r="O37" s="81">
        <v>1101.3215859030838</v>
      </c>
      <c r="P37" s="81">
        <v>3303.9647577092514</v>
      </c>
      <c r="Q37" s="81">
        <v>1243.7810945273632</v>
      </c>
      <c r="R37" s="128"/>
      <c r="S37" s="81">
        <v>2840.058152701982</v>
      </c>
    </row>
    <row r="38" spans="1:19" ht="12.75">
      <c r="A38" s="18" t="s">
        <v>97</v>
      </c>
      <c r="B38" s="81">
        <v>0</v>
      </c>
      <c r="C38" s="81">
        <v>0</v>
      </c>
      <c r="D38" s="94"/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1101.3215859030838</v>
      </c>
      <c r="Q38" s="81">
        <v>0</v>
      </c>
      <c r="R38" s="128"/>
      <c r="S38" s="81">
        <v>73.42143906020559</v>
      </c>
    </row>
    <row r="39" spans="1:19" ht="12.75">
      <c r="A39" s="18" t="s">
        <v>22</v>
      </c>
      <c r="B39" s="81">
        <v>0</v>
      </c>
      <c r="C39" s="81">
        <v>0</v>
      </c>
      <c r="D39" s="94"/>
      <c r="E39" s="81">
        <v>0</v>
      </c>
      <c r="F39" s="81">
        <v>0</v>
      </c>
      <c r="G39" s="81">
        <v>0</v>
      </c>
      <c r="H39" s="81">
        <v>0</v>
      </c>
      <c r="I39" s="81">
        <v>1243.7810945273632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128"/>
      <c r="S39" s="81">
        <v>82.91873963515755</v>
      </c>
    </row>
    <row r="40" spans="1:19" ht="12.75">
      <c r="A40" s="18" t="s">
        <v>23</v>
      </c>
      <c r="B40" s="81">
        <v>0</v>
      </c>
      <c r="C40" s="81">
        <v>0</v>
      </c>
      <c r="D40" s="94"/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128"/>
      <c r="S40" s="81">
        <v>0</v>
      </c>
    </row>
    <row r="41" spans="1:19" ht="12.75">
      <c r="A41" s="18" t="s">
        <v>194</v>
      </c>
      <c r="B41" s="81">
        <v>0</v>
      </c>
      <c r="C41" s="81">
        <v>0</v>
      </c>
      <c r="D41" s="94"/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128"/>
      <c r="S41" s="81">
        <v>0</v>
      </c>
    </row>
    <row r="42" spans="1:19" ht="12.75">
      <c r="A42" s="18" t="s">
        <v>169</v>
      </c>
      <c r="B42" s="81">
        <v>0</v>
      </c>
      <c r="C42" s="81">
        <v>0</v>
      </c>
      <c r="D42" s="94"/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128"/>
      <c r="S42" s="81">
        <v>0</v>
      </c>
    </row>
    <row r="43" spans="1:19" ht="12.75">
      <c r="A43" s="18" t="s">
        <v>196</v>
      </c>
      <c r="B43" s="81">
        <v>0</v>
      </c>
      <c r="C43" s="81">
        <v>0</v>
      </c>
      <c r="D43" s="94"/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128"/>
      <c r="S43" s="81">
        <v>0</v>
      </c>
    </row>
    <row r="44" spans="1:19" ht="12.75">
      <c r="A44" s="18" t="s">
        <v>24</v>
      </c>
      <c r="B44" s="81">
        <v>0</v>
      </c>
      <c r="C44" s="81">
        <v>0</v>
      </c>
      <c r="D44" s="94"/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128"/>
      <c r="S44" s="81">
        <v>0</v>
      </c>
    </row>
    <row r="45" spans="1:19" ht="12.75">
      <c r="A45" s="18" t="s">
        <v>25</v>
      </c>
      <c r="B45" s="81">
        <v>0</v>
      </c>
      <c r="C45" s="81">
        <v>0</v>
      </c>
      <c r="D45" s="94"/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128"/>
      <c r="S45" s="81">
        <v>0</v>
      </c>
    </row>
    <row r="46" spans="1:19" ht="12.75">
      <c r="A46" s="23" t="s">
        <v>197</v>
      </c>
      <c r="B46" s="81">
        <v>0</v>
      </c>
      <c r="C46" s="81">
        <v>0</v>
      </c>
      <c r="D46" s="94"/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128"/>
      <c r="S46" s="81">
        <v>0</v>
      </c>
    </row>
    <row r="47" spans="1:19" ht="12.75">
      <c r="A47" s="23" t="s">
        <v>26</v>
      </c>
      <c r="B47" s="81">
        <v>3446.424266333531</v>
      </c>
      <c r="C47" s="81">
        <v>9522.870230346067</v>
      </c>
      <c r="D47" s="94"/>
      <c r="E47" s="81">
        <v>3731.3432835820895</v>
      </c>
      <c r="F47" s="81">
        <v>4690.205360860894</v>
      </c>
      <c r="G47" s="81">
        <v>1101.3215859030838</v>
      </c>
      <c r="H47" s="81">
        <v>2202.6431718061676</v>
      </c>
      <c r="I47" s="81">
        <v>1101.3215859030838</v>
      </c>
      <c r="J47" s="81">
        <v>0</v>
      </c>
      <c r="K47" s="81">
        <v>0</v>
      </c>
      <c r="L47" s="81">
        <v>1243.7810945273632</v>
      </c>
      <c r="M47" s="81">
        <v>1243.7810945273632</v>
      </c>
      <c r="N47" s="81">
        <v>0</v>
      </c>
      <c r="O47" s="81">
        <v>3446.424266333531</v>
      </c>
      <c r="P47" s="81">
        <v>2202.6431718061676</v>
      </c>
      <c r="Q47" s="81">
        <v>2345.102680430447</v>
      </c>
      <c r="R47" s="128"/>
      <c r="S47" s="81">
        <v>2418.524119490653</v>
      </c>
    </row>
    <row r="48" spans="1:19" ht="12.75">
      <c r="A48" s="18" t="s">
        <v>171</v>
      </c>
      <c r="B48" s="81">
        <v>0</v>
      </c>
      <c r="C48" s="81">
        <v>0</v>
      </c>
      <c r="D48" s="94"/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128"/>
      <c r="S48" s="81">
        <v>0</v>
      </c>
    </row>
    <row r="49" spans="1:19" ht="12.75">
      <c r="A49" s="18" t="s">
        <v>195</v>
      </c>
      <c r="B49" s="81">
        <v>0</v>
      </c>
      <c r="C49" s="81">
        <v>0</v>
      </c>
      <c r="D49" s="94"/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128"/>
      <c r="S49" s="81">
        <v>0</v>
      </c>
    </row>
    <row r="50" spans="1:19" ht="12.75">
      <c r="A50" s="18" t="s">
        <v>92</v>
      </c>
      <c r="B50" s="81">
        <v>0</v>
      </c>
      <c r="C50" s="81">
        <v>0</v>
      </c>
      <c r="D50" s="94"/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128"/>
      <c r="S50" s="81">
        <v>0</v>
      </c>
    </row>
    <row r="51" spans="1:19" ht="12.75">
      <c r="A51" s="18" t="s">
        <v>69</v>
      </c>
      <c r="B51" s="81">
        <v>0</v>
      </c>
      <c r="C51" s="81">
        <v>2487.5621890547263</v>
      </c>
      <c r="D51" s="94"/>
      <c r="E51" s="81">
        <v>1243.7810945273632</v>
      </c>
      <c r="F51" s="81">
        <v>0</v>
      </c>
      <c r="G51" s="81">
        <v>0</v>
      </c>
      <c r="H51" s="81">
        <v>0</v>
      </c>
      <c r="I51" s="81">
        <v>0</v>
      </c>
      <c r="J51" s="81">
        <v>1101.3215859030838</v>
      </c>
      <c r="K51" s="81">
        <v>0</v>
      </c>
      <c r="L51" s="81">
        <v>0</v>
      </c>
      <c r="M51" s="81">
        <v>0</v>
      </c>
      <c r="N51" s="81">
        <v>0</v>
      </c>
      <c r="O51" s="81">
        <v>1243.7810945273632</v>
      </c>
      <c r="P51" s="81">
        <v>3731.3432835820895</v>
      </c>
      <c r="Q51" s="81">
        <v>0</v>
      </c>
      <c r="R51" s="128"/>
      <c r="S51" s="81">
        <v>653.8526165063084</v>
      </c>
    </row>
    <row r="52" spans="1:19" ht="12.75">
      <c r="A52" s="18" t="s">
        <v>27</v>
      </c>
      <c r="B52" s="81">
        <v>0</v>
      </c>
      <c r="C52" s="81">
        <v>0</v>
      </c>
      <c r="D52" s="94"/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128"/>
      <c r="S52" s="81">
        <v>0</v>
      </c>
    </row>
    <row r="53" spans="1:19" ht="12.75">
      <c r="A53" s="18" t="s">
        <v>28</v>
      </c>
      <c r="B53" s="81">
        <v>8564.008153067263</v>
      </c>
      <c r="C53" s="81">
        <v>7320.2270585399</v>
      </c>
      <c r="D53" s="94"/>
      <c r="E53" s="81">
        <v>15884.235211607163</v>
      </c>
      <c r="F53" s="81">
        <v>8706.467661691542</v>
      </c>
      <c r="G53" s="81">
        <v>0</v>
      </c>
      <c r="H53" s="81">
        <v>7462.686567164179</v>
      </c>
      <c r="I53" s="81">
        <v>4690.205360860894</v>
      </c>
      <c r="J53" s="81">
        <v>1101.3215859030838</v>
      </c>
      <c r="K53" s="81">
        <v>2487.5621890547263</v>
      </c>
      <c r="L53" s="81">
        <v>7320.2270585399</v>
      </c>
      <c r="M53" s="81">
        <v>2487.5621890547263</v>
      </c>
      <c r="N53" s="81">
        <v>1243.7810945273632</v>
      </c>
      <c r="O53" s="81">
        <v>1243.7810945273632</v>
      </c>
      <c r="P53" s="81">
        <v>4975.124378109453</v>
      </c>
      <c r="Q53" s="81">
        <v>2487.5621890547263</v>
      </c>
      <c r="R53" s="128"/>
      <c r="S53" s="81">
        <v>5064.983452780153</v>
      </c>
    </row>
    <row r="54" spans="1:19" ht="12.75">
      <c r="A54" s="18" t="s">
        <v>77</v>
      </c>
      <c r="B54" s="81">
        <v>0</v>
      </c>
      <c r="C54" s="81">
        <v>0</v>
      </c>
      <c r="D54" s="94"/>
      <c r="E54" s="81">
        <v>0</v>
      </c>
      <c r="F54" s="81">
        <v>0</v>
      </c>
      <c r="G54" s="81">
        <v>8136.629627194425</v>
      </c>
      <c r="H54" s="81">
        <v>15845.880728516011</v>
      </c>
      <c r="I54" s="81">
        <v>7851.710609945866</v>
      </c>
      <c r="J54" s="81">
        <v>7177.76754991562</v>
      </c>
      <c r="K54" s="81">
        <v>12969.294496679599</v>
      </c>
      <c r="L54" s="81">
        <v>2202.6431718061676</v>
      </c>
      <c r="M54" s="81">
        <v>1243.7810945273632</v>
      </c>
      <c r="N54" s="81">
        <v>23127.75330396476</v>
      </c>
      <c r="O54" s="81">
        <v>4547.745852236614</v>
      </c>
      <c r="P54" s="81">
        <v>8953.03219584895</v>
      </c>
      <c r="Q54" s="81">
        <v>1243.7810945273632</v>
      </c>
      <c r="R54" s="128"/>
      <c r="S54" s="81">
        <v>6220.001315010848</v>
      </c>
    </row>
    <row r="55" spans="1:19" ht="12.75">
      <c r="A55" s="18" t="s">
        <v>29</v>
      </c>
      <c r="B55" s="81">
        <v>0</v>
      </c>
      <c r="C55" s="81">
        <v>0</v>
      </c>
      <c r="D55" s="94"/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128"/>
      <c r="S55" s="81">
        <v>0</v>
      </c>
    </row>
    <row r="56" spans="1:19" ht="12.75">
      <c r="A56" s="18" t="s">
        <v>162</v>
      </c>
      <c r="B56" s="81">
        <v>0</v>
      </c>
      <c r="C56" s="81">
        <v>0</v>
      </c>
      <c r="D56" s="94"/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128"/>
      <c r="S56" s="81">
        <v>0</v>
      </c>
    </row>
    <row r="57" spans="1:19" ht="12.75">
      <c r="A57" s="18" t="s">
        <v>30</v>
      </c>
      <c r="B57" s="81">
        <v>0</v>
      </c>
      <c r="C57" s="81">
        <v>0</v>
      </c>
      <c r="D57" s="94"/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128"/>
      <c r="S57" s="81">
        <v>0</v>
      </c>
    </row>
    <row r="58" spans="1:19" ht="12.75">
      <c r="A58" s="18" t="s">
        <v>31</v>
      </c>
      <c r="B58" s="81">
        <v>0</v>
      </c>
      <c r="C58" s="81">
        <v>0</v>
      </c>
      <c r="D58" s="94"/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1101.3215859030838</v>
      </c>
      <c r="O58" s="81">
        <v>1101.3215859030838</v>
      </c>
      <c r="P58" s="81">
        <v>0</v>
      </c>
      <c r="Q58" s="81">
        <v>0</v>
      </c>
      <c r="R58" s="128"/>
      <c r="S58" s="81">
        <v>146.84287812041117</v>
      </c>
    </row>
    <row r="59" spans="1:19" ht="12.75">
      <c r="A59" s="18" t="s">
        <v>32</v>
      </c>
      <c r="B59" s="81">
        <v>0</v>
      </c>
      <c r="C59" s="81">
        <v>1101.3215859030838</v>
      </c>
      <c r="D59" s="94"/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128"/>
      <c r="S59" s="81">
        <v>73.42143906020559</v>
      </c>
    </row>
    <row r="60" spans="1:19" ht="12.75">
      <c r="A60" s="18" t="s">
        <v>88</v>
      </c>
      <c r="B60" s="81">
        <v>0</v>
      </c>
      <c r="C60" s="81">
        <v>1101.3215859030838</v>
      </c>
      <c r="D60" s="94"/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4690.205360860894</v>
      </c>
      <c r="Q60" s="81">
        <v>0</v>
      </c>
      <c r="R60" s="128"/>
      <c r="S60" s="81">
        <v>386.10179645093183</v>
      </c>
    </row>
    <row r="61" spans="1:19" ht="12.75">
      <c r="A61" s="23" t="s">
        <v>72</v>
      </c>
      <c r="B61" s="81">
        <v>0</v>
      </c>
      <c r="C61" s="81">
        <v>0</v>
      </c>
      <c r="D61" s="94"/>
      <c r="E61" s="81">
        <v>1243.7810945273632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128"/>
      <c r="S61" s="81">
        <v>82.91873963515755</v>
      </c>
    </row>
    <row r="62" spans="1:19" ht="12.75">
      <c r="A62" s="18" t="s">
        <v>176</v>
      </c>
      <c r="B62" s="81">
        <v>0</v>
      </c>
      <c r="C62" s="81">
        <v>0</v>
      </c>
      <c r="D62" s="94"/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128"/>
      <c r="S62" s="81">
        <v>0</v>
      </c>
    </row>
    <row r="63" spans="1:19" ht="12.75">
      <c r="A63" s="23" t="s">
        <v>198</v>
      </c>
      <c r="B63" s="81">
        <v>0</v>
      </c>
      <c r="C63" s="81">
        <v>0</v>
      </c>
      <c r="D63" s="94"/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128"/>
      <c r="S63" s="81">
        <v>0</v>
      </c>
    </row>
    <row r="64" spans="1:19" ht="12.75">
      <c r="A64" s="8" t="s">
        <v>35</v>
      </c>
      <c r="B64" s="81">
        <v>0</v>
      </c>
      <c r="C64" s="81">
        <v>0</v>
      </c>
      <c r="D64" s="94"/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128"/>
      <c r="S64" s="81">
        <v>0</v>
      </c>
    </row>
    <row r="65" spans="1:19" ht="12.75">
      <c r="A65" s="1" t="s">
        <v>33</v>
      </c>
      <c r="B65" s="81">
        <v>0</v>
      </c>
      <c r="C65" s="81">
        <v>0</v>
      </c>
      <c r="D65" s="94"/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128"/>
      <c r="S65" s="81">
        <v>0</v>
      </c>
    </row>
    <row r="66" spans="1:19" ht="12.75">
      <c r="A66" s="18" t="s">
        <v>192</v>
      </c>
      <c r="B66" s="81">
        <v>0</v>
      </c>
      <c r="C66" s="81">
        <v>0</v>
      </c>
      <c r="D66" s="94"/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128"/>
      <c r="S66" s="81">
        <v>0</v>
      </c>
    </row>
    <row r="67" spans="1:19" ht="12.75">
      <c r="A67" s="18" t="s">
        <v>34</v>
      </c>
      <c r="B67" s="81">
        <v>13254.213513928156</v>
      </c>
      <c r="C67" s="81">
        <v>3731.3432835820895</v>
      </c>
      <c r="D67" s="94"/>
      <c r="E67" s="81">
        <v>11194.029850746268</v>
      </c>
      <c r="F67" s="81">
        <v>6076.445964012537</v>
      </c>
      <c r="G67" s="81">
        <v>9950.248756218905</v>
      </c>
      <c r="H67" s="81">
        <v>3731.3432835820895</v>
      </c>
      <c r="I67" s="81">
        <v>3588.88377495781</v>
      </c>
      <c r="J67" s="81">
        <v>2487.5621890547263</v>
      </c>
      <c r="K67" s="81">
        <v>2487.5621890547263</v>
      </c>
      <c r="L67" s="81">
        <v>1243.7810945273632</v>
      </c>
      <c r="M67" s="81">
        <v>4975.124378109453</v>
      </c>
      <c r="N67" s="81">
        <v>1243.7810945273632</v>
      </c>
      <c r="O67" s="81">
        <v>2487.5621890547263</v>
      </c>
      <c r="P67" s="81">
        <v>3731.3432835820895</v>
      </c>
      <c r="Q67" s="81">
        <v>4975.124378109453</v>
      </c>
      <c r="R67" s="128"/>
      <c r="S67" s="81">
        <v>5010.556614869851</v>
      </c>
    </row>
    <row r="68" spans="1:19" ht="12.75">
      <c r="A68" t="s">
        <v>36</v>
      </c>
      <c r="B68" s="81">
        <v>0</v>
      </c>
      <c r="C68" s="81">
        <v>0</v>
      </c>
      <c r="D68" s="94"/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128"/>
      <c r="S68" s="81">
        <v>0</v>
      </c>
    </row>
    <row r="69" spans="1:19" ht="12.75">
      <c r="A69" s="30" t="s">
        <v>57</v>
      </c>
      <c r="B69" s="81">
        <v>17944.41887478905</v>
      </c>
      <c r="C69" s="81">
        <v>4832.664869485174</v>
      </c>
      <c r="D69" s="94"/>
      <c r="E69" s="81">
        <v>3731.3432835820895</v>
      </c>
      <c r="F69" s="81">
        <v>21001.819098340893</v>
      </c>
      <c r="G69" s="81">
        <v>13539.132531176716</v>
      </c>
      <c r="H69" s="81">
        <v>16415.71876301313</v>
      </c>
      <c r="I69" s="81">
        <v>20289.521555219497</v>
      </c>
      <c r="J69" s="81">
        <v>13111.754005303877</v>
      </c>
      <c r="K69" s="81">
        <v>6218.905472636816</v>
      </c>
      <c r="L69" s="81">
        <v>7035.3080412913405</v>
      </c>
      <c r="M69" s="81">
        <v>9950.248756218905</v>
      </c>
      <c r="N69" s="81">
        <v>7177.76754991562</v>
      </c>
      <c r="O69" s="81">
        <v>13111.754005303877</v>
      </c>
      <c r="P69" s="81">
        <v>12684.375479431039</v>
      </c>
      <c r="Q69" s="81">
        <v>4975.124378109453</v>
      </c>
      <c r="R69" s="128"/>
      <c r="S69" s="81">
        <v>11467.9904442545</v>
      </c>
    </row>
    <row r="70" spans="1:19" ht="12.75">
      <c r="A70" s="30" t="s">
        <v>37</v>
      </c>
      <c r="B70" s="81">
        <v>0</v>
      </c>
      <c r="C70" s="81">
        <v>0</v>
      </c>
      <c r="D70" s="94"/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128"/>
      <c r="S70" s="81">
        <v>0</v>
      </c>
    </row>
    <row r="71" spans="1:19" ht="12.75">
      <c r="A71" s="30" t="s">
        <v>58</v>
      </c>
      <c r="B71" s="81">
        <v>1243.7810945273632</v>
      </c>
      <c r="C71" s="81">
        <v>0</v>
      </c>
      <c r="D71" s="94"/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128"/>
      <c r="S71" s="81">
        <v>82.91873963515755</v>
      </c>
    </row>
    <row r="72" spans="1:19" ht="12.75">
      <c r="A72" s="30" t="s">
        <v>177</v>
      </c>
      <c r="B72" s="81">
        <v>0</v>
      </c>
      <c r="C72" s="81">
        <v>0</v>
      </c>
      <c r="D72" s="94"/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128"/>
      <c r="S72" s="81">
        <v>0</v>
      </c>
    </row>
    <row r="73" spans="1:19" ht="12.75">
      <c r="A73" s="18" t="s">
        <v>38</v>
      </c>
      <c r="B73" s="81">
        <v>35669.66927477151</v>
      </c>
      <c r="C73" s="81">
        <v>39477.72152453591</v>
      </c>
      <c r="D73" s="94"/>
      <c r="E73" s="81">
        <v>55646.87575339163</v>
      </c>
      <c r="F73" s="81">
        <v>13111.754005303877</v>
      </c>
      <c r="G73" s="81">
        <v>7994.170118570145</v>
      </c>
      <c r="H73" s="81">
        <v>15703.421219891732</v>
      </c>
      <c r="I73" s="81">
        <v>27675.499156201375</v>
      </c>
      <c r="J73" s="81">
        <v>38442.1504810748</v>
      </c>
      <c r="K73" s="81">
        <v>5933.986455388257</v>
      </c>
      <c r="L73" s="81">
        <v>10339.272799000591</v>
      </c>
      <c r="M73" s="81">
        <v>14213.075591206962</v>
      </c>
      <c r="N73" s="81">
        <v>4405.286343612335</v>
      </c>
      <c r="O73" s="81">
        <v>26574.17757029829</v>
      </c>
      <c r="P73" s="81">
        <v>13358.318539461285</v>
      </c>
      <c r="Q73" s="81">
        <v>25796.129484734916</v>
      </c>
      <c r="R73" s="128"/>
      <c r="S73" s="81">
        <v>22289.43388782958</v>
      </c>
    </row>
    <row r="74" spans="1:19" ht="12.75">
      <c r="A74" s="18" t="s">
        <v>74</v>
      </c>
      <c r="B74" s="81">
        <v>0</v>
      </c>
      <c r="C74" s="81">
        <v>0</v>
      </c>
      <c r="D74" s="94"/>
      <c r="E74" s="81">
        <v>1243.7810945273632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128"/>
      <c r="S74" s="81">
        <v>82.91873963515755</v>
      </c>
    </row>
    <row r="75" spans="1:19" ht="12.75">
      <c r="A75" s="18" t="s">
        <v>39</v>
      </c>
      <c r="B75" s="81">
        <v>0</v>
      </c>
      <c r="C75" s="81">
        <v>0</v>
      </c>
      <c r="D75" s="94"/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128"/>
      <c r="S75" s="81">
        <v>0</v>
      </c>
    </row>
    <row r="76" spans="1:19" ht="12.75">
      <c r="A76" s="32" t="s">
        <v>40</v>
      </c>
      <c r="B76" s="81">
        <v>0</v>
      </c>
      <c r="C76" s="81">
        <v>0</v>
      </c>
      <c r="D76" s="94"/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128"/>
      <c r="S76" s="81">
        <v>0</v>
      </c>
    </row>
    <row r="77" spans="1:19" ht="12.75">
      <c r="A77" s="57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128"/>
      <c r="S77" s="82"/>
    </row>
    <row r="78" spans="1:19" ht="12.75">
      <c r="A78" s="33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53"/>
    </row>
    <row r="79" spans="1:19" ht="12.75">
      <c r="A79" s="35" t="s">
        <v>54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38"/>
    </row>
    <row r="80" spans="1:19" ht="12.75">
      <c r="A80" t="s">
        <v>168</v>
      </c>
      <c r="B80" s="81">
        <v>0</v>
      </c>
      <c r="C80" s="81">
        <v>0</v>
      </c>
      <c r="D80" s="94"/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128"/>
      <c r="S80" s="81">
        <v>0</v>
      </c>
    </row>
    <row r="81" spans="1:19" ht="12.75">
      <c r="A81" t="s">
        <v>98</v>
      </c>
      <c r="B81" s="81">
        <v>0</v>
      </c>
      <c r="C81" s="81">
        <v>0</v>
      </c>
      <c r="D81" s="94"/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1101.3215859030838</v>
      </c>
      <c r="R81" s="128"/>
      <c r="S81" s="81">
        <v>73.42143906020559</v>
      </c>
    </row>
    <row r="82" spans="1:19" ht="12.75">
      <c r="A82" t="s">
        <v>41</v>
      </c>
      <c r="B82" s="81">
        <v>2487.5621890547263</v>
      </c>
      <c r="C82" s="81">
        <v>20431.981063843778</v>
      </c>
      <c r="D82" s="94"/>
      <c r="E82" s="81">
        <v>79601.99004975124</v>
      </c>
      <c r="F82" s="81">
        <v>12437.810945273632</v>
      </c>
      <c r="G82" s="81">
        <v>1243.7810945273632</v>
      </c>
      <c r="H82" s="81">
        <v>28606.965174129353</v>
      </c>
      <c r="I82" s="81">
        <v>2487.5621890547263</v>
      </c>
      <c r="J82" s="81">
        <v>14782.91362570408</v>
      </c>
      <c r="K82" s="81">
        <v>6218.905472636816</v>
      </c>
      <c r="L82" s="81">
        <v>4975.124378109453</v>
      </c>
      <c r="M82" s="81">
        <v>4690.205360860894</v>
      </c>
      <c r="N82" s="81">
        <v>7035.3080412913405</v>
      </c>
      <c r="O82" s="81">
        <v>1243.7810945273632</v>
      </c>
      <c r="P82" s="81">
        <v>65493.01948407741</v>
      </c>
      <c r="Q82" s="81">
        <v>3731.3432835820895</v>
      </c>
      <c r="R82" s="128"/>
      <c r="S82" s="81">
        <v>17031.216896428283</v>
      </c>
    </row>
    <row r="83" spans="1:19" ht="12.75">
      <c r="A83" t="s">
        <v>153</v>
      </c>
      <c r="B83" s="81">
        <v>0</v>
      </c>
      <c r="C83" s="81">
        <v>0</v>
      </c>
      <c r="D83" s="94"/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128"/>
      <c r="S83" s="81">
        <v>0</v>
      </c>
    </row>
    <row r="84" spans="1:19" ht="12.75">
      <c r="A84" s="48" t="s">
        <v>60</v>
      </c>
      <c r="B84" s="81">
        <v>1243.7810945273632</v>
      </c>
      <c r="C84" s="81">
        <v>0</v>
      </c>
      <c r="D84" s="94"/>
      <c r="E84" s="81">
        <v>1243.7810945273632</v>
      </c>
      <c r="F84" s="81">
        <v>1243.7810945273632</v>
      </c>
      <c r="G84" s="81">
        <v>0</v>
      </c>
      <c r="H84" s="81">
        <v>0</v>
      </c>
      <c r="I84" s="81">
        <v>2487.5621890547263</v>
      </c>
      <c r="J84" s="81">
        <v>0</v>
      </c>
      <c r="K84" s="81">
        <v>1243.7810945273632</v>
      </c>
      <c r="L84" s="81">
        <v>0</v>
      </c>
      <c r="M84" s="81">
        <v>1243.7810945273632</v>
      </c>
      <c r="N84" s="81">
        <v>0</v>
      </c>
      <c r="O84" s="81">
        <v>0</v>
      </c>
      <c r="P84" s="81">
        <v>1243.7810945273632</v>
      </c>
      <c r="Q84" s="81">
        <v>0</v>
      </c>
      <c r="R84" s="128"/>
      <c r="S84" s="81">
        <v>663.3499170812604</v>
      </c>
    </row>
    <row r="85" spans="1:19" ht="12.75">
      <c r="A85" t="s">
        <v>42</v>
      </c>
      <c r="B85" s="81">
        <v>0</v>
      </c>
      <c r="C85" s="81">
        <v>0</v>
      </c>
      <c r="D85" s="94"/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128"/>
      <c r="S85" s="81">
        <v>0</v>
      </c>
    </row>
    <row r="86" spans="1:19" ht="12.75">
      <c r="A86" t="s">
        <v>59</v>
      </c>
      <c r="B86" s="81">
        <v>3588.88377495781</v>
      </c>
      <c r="C86" s="81">
        <v>4975.124378109453</v>
      </c>
      <c r="D86" s="94"/>
      <c r="E86" s="81">
        <v>11194.029850746268</v>
      </c>
      <c r="F86" s="81">
        <v>9950.248756218905</v>
      </c>
      <c r="G86" s="81">
        <v>0</v>
      </c>
      <c r="H86" s="81">
        <v>11194.029850746268</v>
      </c>
      <c r="I86" s="81">
        <v>8564.008153067263</v>
      </c>
      <c r="J86" s="81">
        <v>16169.154228855721</v>
      </c>
      <c r="K86" s="81">
        <v>3731.3432835820895</v>
      </c>
      <c r="L86" s="81">
        <v>9807.789247594626</v>
      </c>
      <c r="M86" s="81">
        <v>1243.7810945273632</v>
      </c>
      <c r="N86" s="81">
        <v>3731.3432835820895</v>
      </c>
      <c r="O86" s="81">
        <v>0</v>
      </c>
      <c r="P86" s="81">
        <v>6218.905472636816</v>
      </c>
      <c r="Q86" s="81">
        <v>4975.124378109453</v>
      </c>
      <c r="R86" s="128"/>
      <c r="S86" s="81">
        <v>6356.251050182275</v>
      </c>
    </row>
    <row r="87" spans="1:19" ht="12.75">
      <c r="A87" t="s">
        <v>71</v>
      </c>
      <c r="B87" s="81">
        <v>0</v>
      </c>
      <c r="C87" s="81">
        <v>1243.7810945273632</v>
      </c>
      <c r="D87" s="94"/>
      <c r="E87" s="81">
        <v>2345.102680430447</v>
      </c>
      <c r="F87" s="81">
        <v>0</v>
      </c>
      <c r="G87" s="81">
        <v>1243.7810945273632</v>
      </c>
      <c r="H87" s="81">
        <v>0</v>
      </c>
      <c r="I87" s="81">
        <v>0</v>
      </c>
      <c r="J87" s="81">
        <v>4690.205360860894</v>
      </c>
      <c r="K87" s="81">
        <v>0</v>
      </c>
      <c r="L87" s="81">
        <v>0</v>
      </c>
      <c r="M87" s="81">
        <v>1243.7810945273632</v>
      </c>
      <c r="N87" s="81">
        <v>0</v>
      </c>
      <c r="O87" s="81">
        <v>1243.7810945273632</v>
      </c>
      <c r="P87" s="81">
        <v>0</v>
      </c>
      <c r="Q87" s="81">
        <v>0</v>
      </c>
      <c r="R87" s="128"/>
      <c r="S87" s="81">
        <v>800.6954946267196</v>
      </c>
    </row>
    <row r="88" spans="1:19" ht="12.75">
      <c r="A88" s="39" t="s">
        <v>43</v>
      </c>
      <c r="B88" s="81">
        <v>1243.7810945273632</v>
      </c>
      <c r="C88" s="81">
        <v>0</v>
      </c>
      <c r="D88" s="94"/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128"/>
      <c r="S88" s="81">
        <v>82.91873963515755</v>
      </c>
    </row>
    <row r="89" spans="1:19" ht="12.75">
      <c r="A89" s="39" t="s">
        <v>70</v>
      </c>
      <c r="B89" s="81">
        <v>0</v>
      </c>
      <c r="C89" s="81">
        <v>4832.664869485174</v>
      </c>
      <c r="D89" s="94"/>
      <c r="E89" s="81">
        <v>0</v>
      </c>
      <c r="F89" s="81">
        <v>1243.7810945273632</v>
      </c>
      <c r="G89" s="81">
        <v>1243.7810945273632</v>
      </c>
      <c r="H89" s="81">
        <v>1243.7810945273632</v>
      </c>
      <c r="I89" s="81">
        <v>0</v>
      </c>
      <c r="J89" s="81">
        <v>2487.5621890547263</v>
      </c>
      <c r="K89" s="81">
        <v>0</v>
      </c>
      <c r="L89" s="81">
        <v>0</v>
      </c>
      <c r="M89" s="81">
        <v>1243.7810945273632</v>
      </c>
      <c r="N89" s="81">
        <v>0</v>
      </c>
      <c r="O89" s="81">
        <v>0</v>
      </c>
      <c r="P89" s="81">
        <v>1243.7810945273632</v>
      </c>
      <c r="Q89" s="81">
        <v>0</v>
      </c>
      <c r="R89" s="128"/>
      <c r="S89" s="81">
        <v>902.6088354117811</v>
      </c>
    </row>
    <row r="90" spans="1:19" ht="12.75">
      <c r="A90" s="39" t="s">
        <v>85</v>
      </c>
      <c r="B90" s="81">
        <v>0</v>
      </c>
      <c r="C90" s="81">
        <v>0</v>
      </c>
      <c r="D90" s="94"/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1243.7810945273632</v>
      </c>
      <c r="N90" s="81">
        <v>1243.7810945273632</v>
      </c>
      <c r="O90" s="81">
        <v>0</v>
      </c>
      <c r="P90" s="81">
        <v>0</v>
      </c>
      <c r="Q90" s="81">
        <v>0</v>
      </c>
      <c r="R90" s="128"/>
      <c r="S90" s="81">
        <v>165.8374792703151</v>
      </c>
    </row>
    <row r="91" spans="1:19" ht="12.75">
      <c r="A91" s="39" t="s">
        <v>44</v>
      </c>
      <c r="B91" s="81">
        <v>0</v>
      </c>
      <c r="C91" s="81">
        <v>0</v>
      </c>
      <c r="D91" s="94"/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128"/>
      <c r="S91" s="81">
        <v>0</v>
      </c>
    </row>
    <row r="92" spans="1:19" ht="12.75">
      <c r="A92" s="39" t="s">
        <v>163</v>
      </c>
      <c r="B92" s="81">
        <v>0</v>
      </c>
      <c r="C92" s="81">
        <v>0</v>
      </c>
      <c r="D92" s="94"/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128"/>
      <c r="S92" s="81">
        <v>0</v>
      </c>
    </row>
    <row r="93" spans="1:19" ht="12.75">
      <c r="A93" s="39" t="s">
        <v>45</v>
      </c>
      <c r="B93" s="81">
        <v>0</v>
      </c>
      <c r="C93" s="81">
        <v>0</v>
      </c>
      <c r="D93" s="94"/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128"/>
      <c r="S93" s="81">
        <v>0</v>
      </c>
    </row>
    <row r="94" spans="1:19" ht="12.75">
      <c r="A94" s="39" t="s">
        <v>46</v>
      </c>
      <c r="B94" s="81">
        <v>0</v>
      </c>
      <c r="C94" s="81">
        <v>0</v>
      </c>
      <c r="D94" s="94"/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128"/>
      <c r="S94" s="81">
        <v>0</v>
      </c>
    </row>
    <row r="95" spans="1:19" ht="12.75">
      <c r="A95" s="39" t="s">
        <v>86</v>
      </c>
      <c r="B95" s="81">
        <v>0</v>
      </c>
      <c r="C95" s="81">
        <v>0</v>
      </c>
      <c r="D95" s="94"/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1243.7810945273632</v>
      </c>
      <c r="O95" s="81">
        <v>0</v>
      </c>
      <c r="P95" s="81">
        <v>0</v>
      </c>
      <c r="Q95" s="81">
        <v>0</v>
      </c>
      <c r="R95" s="128"/>
      <c r="S95" s="81">
        <v>82.91873963515755</v>
      </c>
    </row>
    <row r="96" spans="1:19" ht="12.75">
      <c r="A96" s="39" t="s">
        <v>47</v>
      </c>
      <c r="B96" s="81">
        <v>1101.3215859030838</v>
      </c>
      <c r="C96" s="81">
        <v>2487.5621890547263</v>
      </c>
      <c r="D96" s="94"/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3731.3432835820895</v>
      </c>
      <c r="K96" s="81">
        <v>1243.7810945273632</v>
      </c>
      <c r="L96" s="81">
        <v>1243.7810945273632</v>
      </c>
      <c r="M96" s="81">
        <v>0</v>
      </c>
      <c r="N96" s="81">
        <v>0</v>
      </c>
      <c r="O96" s="81">
        <v>0</v>
      </c>
      <c r="P96" s="81">
        <v>0</v>
      </c>
      <c r="Q96" s="81">
        <v>1243.7810945273632</v>
      </c>
      <c r="R96" s="27"/>
      <c r="S96" s="81">
        <v>736.771356141466</v>
      </c>
    </row>
    <row r="97" spans="1:19" ht="12.75">
      <c r="A97" s="54" t="s">
        <v>193</v>
      </c>
      <c r="B97" s="81">
        <v>0</v>
      </c>
      <c r="C97" s="81">
        <v>0</v>
      </c>
      <c r="D97" s="94"/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27"/>
      <c r="S97" s="81">
        <v>0</v>
      </c>
    </row>
    <row r="98" spans="1:19" ht="12.75">
      <c r="A98" s="54" t="s">
        <v>172</v>
      </c>
      <c r="B98" s="81">
        <v>0</v>
      </c>
      <c r="C98" s="81">
        <v>0</v>
      </c>
      <c r="D98" s="94"/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27"/>
      <c r="S98" s="81">
        <v>0</v>
      </c>
    </row>
    <row r="99" spans="1:19" ht="12.75">
      <c r="A99" s="54" t="s">
        <v>75</v>
      </c>
      <c r="B99" s="81">
        <v>0</v>
      </c>
      <c r="C99" s="81">
        <v>0</v>
      </c>
      <c r="D99" s="94"/>
      <c r="E99" s="81">
        <v>1243.7810945273632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27"/>
      <c r="S99" s="81">
        <v>82.91873963515755</v>
      </c>
    </row>
    <row r="100" spans="1:19" ht="12.75">
      <c r="A100" s="54" t="s">
        <v>173</v>
      </c>
      <c r="B100" s="81">
        <v>0</v>
      </c>
      <c r="C100" s="81">
        <v>0</v>
      </c>
      <c r="D100" s="94"/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27"/>
      <c r="S100" s="81">
        <v>0</v>
      </c>
    </row>
    <row r="101" spans="1:19" ht="12.75">
      <c r="A101" s="57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27"/>
      <c r="S101" s="82"/>
    </row>
    <row r="102" spans="1:19" ht="12.7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50"/>
    </row>
    <row r="103" spans="1:19" ht="12.75">
      <c r="A103" s="41" t="s">
        <v>61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38"/>
    </row>
    <row r="104" spans="1:19" ht="12.75">
      <c r="A104" s="132" t="s">
        <v>80</v>
      </c>
      <c r="B104" s="133">
        <v>0</v>
      </c>
      <c r="C104" s="133">
        <v>0</v>
      </c>
      <c r="D104" s="136"/>
      <c r="E104" s="133">
        <v>0</v>
      </c>
      <c r="F104" s="133">
        <v>0</v>
      </c>
      <c r="G104" s="133">
        <v>1101.3215859030838</v>
      </c>
      <c r="H104" s="133">
        <v>0</v>
      </c>
      <c r="I104" s="133">
        <v>2487.5621890547263</v>
      </c>
      <c r="J104" s="133">
        <v>0</v>
      </c>
      <c r="K104" s="133">
        <v>0</v>
      </c>
      <c r="L104" s="133">
        <v>2487.5621890547263</v>
      </c>
      <c r="M104" s="133">
        <v>0</v>
      </c>
      <c r="N104" s="133">
        <v>0</v>
      </c>
      <c r="O104" s="133">
        <v>1243.7810945273632</v>
      </c>
      <c r="P104" s="133">
        <v>0</v>
      </c>
      <c r="Q104" s="133">
        <v>1243.7810945273632</v>
      </c>
      <c r="R104" s="131"/>
      <c r="S104" s="133">
        <v>570.9338768711509</v>
      </c>
    </row>
    <row r="105" spans="1:19" ht="12.75">
      <c r="A105" s="132" t="s">
        <v>63</v>
      </c>
      <c r="B105" s="133">
        <v>1243.7810945273632</v>
      </c>
      <c r="C105" s="133">
        <v>0</v>
      </c>
      <c r="D105" s="136"/>
      <c r="E105" s="133">
        <v>0</v>
      </c>
      <c r="F105" s="133">
        <v>0</v>
      </c>
      <c r="G105" s="133">
        <v>0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1243.7810945273632</v>
      </c>
      <c r="O105" s="133">
        <v>0</v>
      </c>
      <c r="P105" s="133">
        <v>0</v>
      </c>
      <c r="Q105" s="133">
        <v>0</v>
      </c>
      <c r="R105" s="131"/>
      <c r="S105" s="133">
        <v>165.8374792703151</v>
      </c>
    </row>
    <row r="106" spans="1:19" ht="12.75">
      <c r="A106" s="132" t="s">
        <v>65</v>
      </c>
      <c r="B106" s="133">
        <v>6218.905472636816</v>
      </c>
      <c r="C106" s="133">
        <v>4975.124378109453</v>
      </c>
      <c r="D106" s="136"/>
      <c r="E106" s="133">
        <v>3731.3432835820895</v>
      </c>
      <c r="F106" s="133">
        <v>6218.905472636816</v>
      </c>
      <c r="G106" s="133">
        <v>3731.3432835820895</v>
      </c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  <c r="M106" s="133">
        <v>0</v>
      </c>
      <c r="N106" s="133">
        <v>0</v>
      </c>
      <c r="O106" s="133">
        <v>1243.7810945273632</v>
      </c>
      <c r="P106" s="133">
        <v>1243.7810945273632</v>
      </c>
      <c r="Q106" s="133">
        <v>0</v>
      </c>
      <c r="R106" s="131"/>
      <c r="S106" s="133">
        <v>1824.212271973466</v>
      </c>
    </row>
    <row r="107" spans="1:19" ht="12.75">
      <c r="A107" s="132" t="s">
        <v>156</v>
      </c>
      <c r="B107" s="133">
        <v>0</v>
      </c>
      <c r="C107" s="133">
        <v>0</v>
      </c>
      <c r="D107" s="136"/>
      <c r="E107" s="133">
        <v>0</v>
      </c>
      <c r="F107" s="133">
        <v>0</v>
      </c>
      <c r="G107" s="133">
        <v>0</v>
      </c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133">
        <v>0</v>
      </c>
      <c r="Q107" s="133">
        <v>0</v>
      </c>
      <c r="R107" s="131"/>
      <c r="S107" s="133">
        <v>0</v>
      </c>
    </row>
    <row r="108" spans="1:19" ht="12.75">
      <c r="A108" s="132" t="s">
        <v>84</v>
      </c>
      <c r="B108" s="133">
        <v>0</v>
      </c>
      <c r="C108" s="133">
        <v>0</v>
      </c>
      <c r="D108" s="136"/>
      <c r="E108" s="133">
        <v>0</v>
      </c>
      <c r="F108" s="133">
        <v>0</v>
      </c>
      <c r="G108" s="133">
        <v>0</v>
      </c>
      <c r="H108" s="133">
        <v>0</v>
      </c>
      <c r="I108" s="133">
        <v>0</v>
      </c>
      <c r="J108" s="133">
        <v>1243.7810945273632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33">
        <v>0</v>
      </c>
      <c r="Q108" s="133">
        <v>0</v>
      </c>
      <c r="R108" s="131"/>
      <c r="S108" s="133">
        <v>82.91873963515755</v>
      </c>
    </row>
    <row r="109" spans="1:19" ht="12.75">
      <c r="A109" s="132" t="s">
        <v>178</v>
      </c>
      <c r="B109" s="133">
        <v>0</v>
      </c>
      <c r="C109" s="133">
        <v>0</v>
      </c>
      <c r="D109" s="136"/>
      <c r="E109" s="133">
        <v>0</v>
      </c>
      <c r="F109" s="133">
        <v>0</v>
      </c>
      <c r="G109" s="133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33">
        <v>0</v>
      </c>
      <c r="P109" s="133">
        <v>0</v>
      </c>
      <c r="Q109" s="133">
        <v>0</v>
      </c>
      <c r="R109" s="131"/>
      <c r="S109" s="133">
        <v>0</v>
      </c>
    </row>
    <row r="110" spans="1:19" ht="12.75">
      <c r="A110" s="132" t="s">
        <v>64</v>
      </c>
      <c r="B110" s="133">
        <v>1243.7810945273632</v>
      </c>
      <c r="C110" s="133">
        <v>1243.7810945273632</v>
      </c>
      <c r="D110" s="136"/>
      <c r="E110" s="133">
        <v>1243.7810945273632</v>
      </c>
      <c r="F110" s="133">
        <v>0</v>
      </c>
      <c r="G110" s="133">
        <v>1243.7810945273632</v>
      </c>
      <c r="H110" s="133">
        <v>1243.7810945273632</v>
      </c>
      <c r="I110" s="133">
        <v>0</v>
      </c>
      <c r="J110" s="133">
        <v>0</v>
      </c>
      <c r="K110" s="133">
        <v>0</v>
      </c>
      <c r="L110" s="133">
        <v>0</v>
      </c>
      <c r="M110" s="133">
        <v>0</v>
      </c>
      <c r="N110" s="133">
        <v>0</v>
      </c>
      <c r="O110" s="133">
        <v>0</v>
      </c>
      <c r="P110" s="133">
        <v>0</v>
      </c>
      <c r="Q110" s="133">
        <v>0</v>
      </c>
      <c r="R110" s="131"/>
      <c r="S110" s="133">
        <v>414.5936981757877</v>
      </c>
    </row>
    <row r="111" spans="1:19" ht="12.75">
      <c r="A111" s="132" t="s">
        <v>48</v>
      </c>
      <c r="B111" s="133">
        <v>0</v>
      </c>
      <c r="C111" s="133">
        <v>0</v>
      </c>
      <c r="D111" s="136"/>
      <c r="E111" s="133">
        <v>0</v>
      </c>
      <c r="F111" s="133">
        <v>0</v>
      </c>
      <c r="G111" s="133">
        <v>0</v>
      </c>
      <c r="H111" s="133">
        <v>0</v>
      </c>
      <c r="I111" s="133">
        <v>0</v>
      </c>
      <c r="J111" s="133">
        <v>0</v>
      </c>
      <c r="K111" s="133">
        <v>0</v>
      </c>
      <c r="L111" s="133">
        <v>0</v>
      </c>
      <c r="M111" s="133">
        <v>0</v>
      </c>
      <c r="N111" s="133">
        <v>0</v>
      </c>
      <c r="O111" s="133">
        <v>0</v>
      </c>
      <c r="P111" s="133">
        <v>0</v>
      </c>
      <c r="Q111" s="133">
        <v>0</v>
      </c>
      <c r="R111" s="131"/>
      <c r="S111" s="133">
        <v>0</v>
      </c>
    </row>
    <row r="112" spans="1:19" ht="12.75">
      <c r="A112" s="132" t="s">
        <v>49</v>
      </c>
      <c r="B112" s="133">
        <v>0</v>
      </c>
      <c r="C112" s="133">
        <v>0</v>
      </c>
      <c r="D112" s="136"/>
      <c r="E112" s="133">
        <v>0</v>
      </c>
      <c r="F112" s="133">
        <v>0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3">
        <v>0</v>
      </c>
      <c r="N112" s="133">
        <v>0</v>
      </c>
      <c r="O112" s="133">
        <v>0</v>
      </c>
      <c r="P112" s="133">
        <v>0</v>
      </c>
      <c r="Q112" s="133">
        <v>0</v>
      </c>
      <c r="R112" s="131"/>
      <c r="S112" s="133">
        <v>0</v>
      </c>
    </row>
    <row r="113" spans="1:19" ht="12.75">
      <c r="A113" s="132" t="s">
        <v>154</v>
      </c>
      <c r="B113" s="133">
        <v>0</v>
      </c>
      <c r="C113" s="133">
        <v>0</v>
      </c>
      <c r="D113" s="136"/>
      <c r="E113" s="133">
        <v>0</v>
      </c>
      <c r="F113" s="133">
        <v>0</v>
      </c>
      <c r="G113" s="133">
        <v>0</v>
      </c>
      <c r="H113" s="133">
        <v>0</v>
      </c>
      <c r="I113" s="133">
        <v>0</v>
      </c>
      <c r="J113" s="133">
        <v>0</v>
      </c>
      <c r="K113" s="133">
        <v>0</v>
      </c>
      <c r="L113" s="133">
        <v>0</v>
      </c>
      <c r="M113" s="133">
        <v>0</v>
      </c>
      <c r="N113" s="133">
        <v>0</v>
      </c>
      <c r="O113" s="133">
        <v>0</v>
      </c>
      <c r="P113" s="133">
        <v>0</v>
      </c>
      <c r="Q113" s="133">
        <v>0</v>
      </c>
      <c r="R113" s="131"/>
      <c r="S113" s="133">
        <v>0</v>
      </c>
    </row>
    <row r="114" spans="1:19" ht="12.75">
      <c r="A114" s="132" t="s">
        <v>76</v>
      </c>
      <c r="B114" s="133">
        <v>0</v>
      </c>
      <c r="C114" s="133">
        <v>7462.686567164179</v>
      </c>
      <c r="D114" s="136"/>
      <c r="E114" s="133">
        <v>8706.467661691542</v>
      </c>
      <c r="F114" s="133">
        <v>1243.7810945273632</v>
      </c>
      <c r="G114" s="133">
        <v>0</v>
      </c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33">
        <v>0</v>
      </c>
      <c r="N114" s="133">
        <v>0</v>
      </c>
      <c r="O114" s="133">
        <v>1243.7810945273632</v>
      </c>
      <c r="P114" s="133">
        <v>34825.87064676617</v>
      </c>
      <c r="Q114" s="133">
        <v>0</v>
      </c>
      <c r="R114" s="131"/>
      <c r="S114" s="133">
        <v>3565.505804311774</v>
      </c>
    </row>
    <row r="115" spans="1:19" ht="12.75">
      <c r="A115" s="132" t="s">
        <v>62</v>
      </c>
      <c r="B115" s="133">
        <v>2487.5621890547263</v>
      </c>
      <c r="C115" s="133">
        <v>4832.664869485174</v>
      </c>
      <c r="D115" s="136"/>
      <c r="E115" s="133">
        <v>4975.124378109453</v>
      </c>
      <c r="F115" s="133">
        <v>3731.3432835820895</v>
      </c>
      <c r="G115" s="133">
        <v>0</v>
      </c>
      <c r="H115" s="133">
        <v>3731.3432835820895</v>
      </c>
      <c r="I115" s="133">
        <v>0</v>
      </c>
      <c r="J115" s="133">
        <v>3731.3432835820895</v>
      </c>
      <c r="K115" s="133">
        <v>0</v>
      </c>
      <c r="L115" s="133">
        <v>0</v>
      </c>
      <c r="M115" s="133">
        <v>0</v>
      </c>
      <c r="N115" s="133">
        <v>0</v>
      </c>
      <c r="O115" s="133">
        <v>0</v>
      </c>
      <c r="P115" s="133">
        <v>12437.810945273632</v>
      </c>
      <c r="Q115" s="133">
        <v>1243.7810945273632</v>
      </c>
      <c r="R115" s="131"/>
      <c r="S115" s="133">
        <v>2478.064888479775</v>
      </c>
    </row>
    <row r="116" spans="1:19" ht="12.75">
      <c r="A116" s="132" t="s">
        <v>50</v>
      </c>
      <c r="B116" s="133">
        <v>0</v>
      </c>
      <c r="C116" s="133">
        <v>0</v>
      </c>
      <c r="D116" s="136"/>
      <c r="E116" s="133">
        <v>2487.5621890547263</v>
      </c>
      <c r="F116" s="133">
        <v>0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33">
        <v>0</v>
      </c>
      <c r="P116" s="133">
        <v>0</v>
      </c>
      <c r="Q116" s="133">
        <v>0</v>
      </c>
      <c r="R116" s="131"/>
      <c r="S116" s="133">
        <v>165.8374792703151</v>
      </c>
    </row>
    <row r="117" spans="1:19" ht="12.75">
      <c r="A117" s="132" t="s">
        <v>81</v>
      </c>
      <c r="B117" s="133">
        <v>0</v>
      </c>
      <c r="C117" s="133">
        <v>0</v>
      </c>
      <c r="D117" s="136"/>
      <c r="E117" s="133">
        <v>0</v>
      </c>
      <c r="F117" s="133">
        <v>0</v>
      </c>
      <c r="G117" s="133">
        <v>0</v>
      </c>
      <c r="H117" s="133">
        <v>0</v>
      </c>
      <c r="I117" s="133">
        <v>1243.7810945273632</v>
      </c>
      <c r="J117" s="133">
        <v>4690.205360860894</v>
      </c>
      <c r="K117" s="133">
        <v>0</v>
      </c>
      <c r="L117" s="133">
        <v>0</v>
      </c>
      <c r="M117" s="133">
        <v>1101.3215859030838</v>
      </c>
      <c r="N117" s="133">
        <v>3588.88377495781</v>
      </c>
      <c r="O117" s="133">
        <v>0</v>
      </c>
      <c r="P117" s="133">
        <v>1243.7810945273632</v>
      </c>
      <c r="Q117" s="133">
        <v>5649.067438139698</v>
      </c>
      <c r="R117" s="131"/>
      <c r="S117" s="133">
        <v>1167.8026899277475</v>
      </c>
    </row>
    <row r="118" spans="1:19" ht="12.75">
      <c r="A118" s="132" t="s">
        <v>79</v>
      </c>
      <c r="B118" s="133">
        <v>0</v>
      </c>
      <c r="C118" s="133">
        <v>0</v>
      </c>
      <c r="D118" s="136"/>
      <c r="E118" s="133">
        <v>0</v>
      </c>
      <c r="F118" s="133">
        <v>0</v>
      </c>
      <c r="G118" s="133">
        <v>0</v>
      </c>
      <c r="H118" s="133">
        <v>12437.810945273632</v>
      </c>
      <c r="I118" s="133">
        <v>4832.664869485174</v>
      </c>
      <c r="J118" s="133">
        <v>0</v>
      </c>
      <c r="K118" s="133">
        <v>0</v>
      </c>
      <c r="L118" s="133">
        <v>1243.7810945273632</v>
      </c>
      <c r="M118" s="133">
        <v>0</v>
      </c>
      <c r="N118" s="133">
        <v>2487.5621890547263</v>
      </c>
      <c r="O118" s="133">
        <v>0</v>
      </c>
      <c r="P118" s="133">
        <v>16169.154228855721</v>
      </c>
      <c r="Q118" s="133">
        <v>1243.7810945273632</v>
      </c>
      <c r="R118" s="131"/>
      <c r="S118" s="133">
        <v>2560.983628114932</v>
      </c>
    </row>
    <row r="119" spans="1:19" ht="12.75">
      <c r="A119" s="134" t="s">
        <v>51</v>
      </c>
      <c r="B119" s="133">
        <v>2345.102680430447</v>
      </c>
      <c r="C119" s="133">
        <v>8953.03219584895</v>
      </c>
      <c r="D119" s="136"/>
      <c r="E119" s="133">
        <v>3588.88377495781</v>
      </c>
      <c r="F119" s="133">
        <v>5649.067438139698</v>
      </c>
      <c r="G119" s="133">
        <v>1101.3215859030838</v>
      </c>
      <c r="H119" s="133">
        <v>3446.424266333531</v>
      </c>
      <c r="I119" s="133">
        <v>4690.205360860894</v>
      </c>
      <c r="J119" s="133">
        <v>12437.810945273632</v>
      </c>
      <c r="K119" s="133">
        <v>6892.848532667062</v>
      </c>
      <c r="L119" s="133">
        <v>3303.9647577092514</v>
      </c>
      <c r="M119" s="133">
        <v>3303.9647577092514</v>
      </c>
      <c r="N119" s="133">
        <v>7994.170118570145</v>
      </c>
      <c r="O119" s="133">
        <v>3446.424266333531</v>
      </c>
      <c r="P119" s="133">
        <v>5791.526946763977</v>
      </c>
      <c r="Q119" s="133">
        <v>4690.205360860894</v>
      </c>
      <c r="R119" s="131"/>
      <c r="S119" s="133">
        <v>5175.663532557477</v>
      </c>
    </row>
    <row r="120" spans="1:19" ht="12.75">
      <c r="A120" s="23" t="s">
        <v>179</v>
      </c>
      <c r="B120" s="81">
        <v>0</v>
      </c>
      <c r="C120" s="81">
        <v>0</v>
      </c>
      <c r="D120" s="94"/>
      <c r="E120" s="81">
        <v>0</v>
      </c>
      <c r="F120" s="81">
        <v>0</v>
      </c>
      <c r="G120" s="81">
        <v>0</v>
      </c>
      <c r="H120" s="81">
        <v>0</v>
      </c>
      <c r="I120" s="81">
        <v>0</v>
      </c>
      <c r="J120" s="81">
        <v>0</v>
      </c>
      <c r="K120" s="81">
        <v>0</v>
      </c>
      <c r="L120" s="81">
        <v>0</v>
      </c>
      <c r="M120" s="81">
        <v>0</v>
      </c>
      <c r="N120" s="81">
        <v>0</v>
      </c>
      <c r="O120" s="81">
        <v>0</v>
      </c>
      <c r="P120" s="81">
        <v>0</v>
      </c>
      <c r="Q120" s="81">
        <v>0</v>
      </c>
      <c r="R120" s="128"/>
      <c r="S120" s="81">
        <v>0</v>
      </c>
    </row>
    <row r="121" spans="1:19" ht="12.75">
      <c r="A121" s="23" t="s">
        <v>87</v>
      </c>
      <c r="B121" s="81">
        <v>0</v>
      </c>
      <c r="C121" s="81">
        <v>0</v>
      </c>
      <c r="D121" s="94"/>
      <c r="E121" s="81">
        <v>0</v>
      </c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1243.7810945273632</v>
      </c>
      <c r="O121" s="81">
        <v>0</v>
      </c>
      <c r="P121" s="81">
        <v>0</v>
      </c>
      <c r="Q121" s="81">
        <v>0</v>
      </c>
      <c r="R121" s="128"/>
      <c r="S121" s="81">
        <v>82.91873963515755</v>
      </c>
    </row>
    <row r="122" spans="1:19" ht="12.75">
      <c r="A122" s="23" t="s">
        <v>159</v>
      </c>
      <c r="B122" s="81">
        <v>0</v>
      </c>
      <c r="C122" s="81">
        <v>0</v>
      </c>
      <c r="D122" s="94"/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128"/>
      <c r="S122" s="81">
        <v>0</v>
      </c>
    </row>
    <row r="123" spans="1:19" ht="12.75">
      <c r="A123" s="23" t="s">
        <v>155</v>
      </c>
      <c r="B123" s="81">
        <v>0</v>
      </c>
      <c r="C123" s="81">
        <v>0</v>
      </c>
      <c r="D123" s="94"/>
      <c r="E123" s="81">
        <v>0</v>
      </c>
      <c r="F123" s="81">
        <v>0</v>
      </c>
      <c r="G123" s="81">
        <v>0</v>
      </c>
      <c r="H123" s="81">
        <v>0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128"/>
      <c r="S123" s="81">
        <v>0</v>
      </c>
    </row>
    <row r="124" spans="1:19" ht="12.75">
      <c r="A124" s="57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128"/>
      <c r="S124" s="82"/>
    </row>
    <row r="125" spans="1:18" ht="12.75">
      <c r="A125" s="33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</row>
    <row r="126" spans="1:19" ht="12.75">
      <c r="A126" s="35" t="s">
        <v>52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38"/>
    </row>
    <row r="127" spans="1:19" ht="12.75">
      <c r="A127" s="86" t="s">
        <v>164</v>
      </c>
      <c r="B127" s="81">
        <v>0</v>
      </c>
      <c r="C127" s="81">
        <v>0</v>
      </c>
      <c r="D127" s="94"/>
      <c r="E127" s="81">
        <v>0</v>
      </c>
      <c r="F127" s="81">
        <v>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  <c r="Q127" s="81">
        <v>0</v>
      </c>
      <c r="R127" s="131"/>
      <c r="S127" s="81">
        <v>0</v>
      </c>
    </row>
    <row r="128" spans="1:19" ht="12.75">
      <c r="A128" s="47" t="s">
        <v>68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26"/>
      <c r="S128" s="81">
        <v>0</v>
      </c>
    </row>
    <row r="129" spans="1:19" ht="12.75">
      <c r="A129" s="51" t="s">
        <v>170</v>
      </c>
      <c r="B129" s="81">
        <v>0</v>
      </c>
      <c r="C129" s="81">
        <v>0</v>
      </c>
      <c r="D129" s="94"/>
      <c r="E129" s="81">
        <v>0</v>
      </c>
      <c r="F129" s="81">
        <v>0</v>
      </c>
      <c r="G129" s="81">
        <v>0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81">
        <v>0</v>
      </c>
      <c r="Q129" s="81">
        <v>0</v>
      </c>
      <c r="R129" s="26"/>
      <c r="S129" s="81">
        <v>0</v>
      </c>
    </row>
    <row r="130" spans="1:19" ht="12.75">
      <c r="A130" s="86" t="s">
        <v>91</v>
      </c>
      <c r="B130" s="133">
        <v>0</v>
      </c>
      <c r="C130" s="133">
        <v>0</v>
      </c>
      <c r="D130" s="136"/>
      <c r="E130" s="133">
        <v>0</v>
      </c>
      <c r="F130" s="133">
        <v>0</v>
      </c>
      <c r="G130" s="133">
        <v>0</v>
      </c>
      <c r="H130" s="133">
        <v>0</v>
      </c>
      <c r="I130" s="133">
        <v>0</v>
      </c>
      <c r="J130" s="133">
        <v>0</v>
      </c>
      <c r="K130" s="133">
        <v>0</v>
      </c>
      <c r="L130" s="133">
        <v>0</v>
      </c>
      <c r="M130" s="133">
        <v>0</v>
      </c>
      <c r="N130" s="133">
        <v>0</v>
      </c>
      <c r="O130" s="133">
        <v>0</v>
      </c>
      <c r="P130" s="133">
        <v>0</v>
      </c>
      <c r="Q130" s="133">
        <v>0</v>
      </c>
      <c r="R130" s="137"/>
      <c r="S130" s="133">
        <v>0</v>
      </c>
    </row>
    <row r="131" spans="1:19" ht="12.75">
      <c r="A131" s="86" t="s">
        <v>66</v>
      </c>
      <c r="B131" s="133">
        <v>30201.41582834725</v>
      </c>
      <c r="C131" s="133">
        <v>8136.629627194425</v>
      </c>
      <c r="D131" s="136"/>
      <c r="E131" s="133">
        <v>15171.937668485765</v>
      </c>
      <c r="F131" s="133">
        <v>21922.32669252855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33">
        <v>0</v>
      </c>
      <c r="P131" s="133">
        <v>0</v>
      </c>
      <c r="Q131" s="133">
        <v>0</v>
      </c>
      <c r="R131" s="137"/>
      <c r="S131" s="133">
        <v>5028.820654437066</v>
      </c>
    </row>
    <row r="132" spans="1:19" ht="12.75">
      <c r="A132" s="86" t="s">
        <v>67</v>
      </c>
      <c r="B132" s="133">
        <v>5933.986455388257</v>
      </c>
      <c r="C132" s="133">
        <v>0</v>
      </c>
      <c r="D132" s="136"/>
      <c r="E132" s="133">
        <v>4832.664869485174</v>
      </c>
      <c r="F132" s="133">
        <v>0</v>
      </c>
      <c r="G132" s="133">
        <v>0</v>
      </c>
      <c r="H132" s="133">
        <v>1101.3215859030838</v>
      </c>
      <c r="I132" s="133">
        <v>6750.389024042782</v>
      </c>
      <c r="J132" s="133">
        <v>8279.089135818704</v>
      </c>
      <c r="K132" s="133">
        <v>1101.3215859030838</v>
      </c>
      <c r="L132" s="133">
        <v>5933.986455388257</v>
      </c>
      <c r="M132" s="133">
        <v>3303.9647577092514</v>
      </c>
      <c r="N132" s="133">
        <v>4405.286343612335</v>
      </c>
      <c r="O132" s="133">
        <v>8953.03219584895</v>
      </c>
      <c r="P132" s="133">
        <v>12399.45646218248</v>
      </c>
      <c r="Q132" s="133">
        <v>3588.88377495781</v>
      </c>
      <c r="R132" s="138"/>
      <c r="S132" s="133">
        <v>4438.89217641601</v>
      </c>
    </row>
    <row r="133" spans="1:19" ht="12.75">
      <c r="A133" s="86" t="s">
        <v>157</v>
      </c>
      <c r="B133" s="133">
        <v>0</v>
      </c>
      <c r="C133" s="133">
        <v>0</v>
      </c>
      <c r="D133" s="136"/>
      <c r="E133" s="133">
        <v>0</v>
      </c>
      <c r="F133" s="133">
        <v>0</v>
      </c>
      <c r="G133" s="133">
        <v>0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  <c r="M133" s="133">
        <v>0</v>
      </c>
      <c r="N133" s="133">
        <v>0</v>
      </c>
      <c r="O133" s="133">
        <v>0</v>
      </c>
      <c r="P133" s="133">
        <v>0</v>
      </c>
      <c r="Q133" s="133">
        <v>0</v>
      </c>
      <c r="R133" s="138"/>
      <c r="S133" s="133">
        <v>0</v>
      </c>
    </row>
    <row r="134" spans="1:19" ht="12.75">
      <c r="A134" s="86" t="s">
        <v>165</v>
      </c>
      <c r="B134" s="133">
        <v>0</v>
      </c>
      <c r="C134" s="133">
        <v>0</v>
      </c>
      <c r="D134" s="136"/>
      <c r="E134" s="133">
        <v>0</v>
      </c>
      <c r="F134" s="133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>
        <v>0</v>
      </c>
      <c r="N134" s="133">
        <v>0</v>
      </c>
      <c r="O134" s="133">
        <v>0</v>
      </c>
      <c r="P134" s="133">
        <v>0</v>
      </c>
      <c r="Q134" s="133">
        <v>0</v>
      </c>
      <c r="R134" s="138"/>
      <c r="S134" s="133">
        <v>0</v>
      </c>
    </row>
    <row r="135" spans="1:19" ht="29.25" customHeight="1">
      <c r="A135" s="57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S135" s="82"/>
    </row>
    <row r="136" spans="7:19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S136" s="50"/>
    </row>
    <row r="137" spans="1:19" ht="25.5" customHeight="1">
      <c r="A137" s="59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S137" s="82"/>
    </row>
    <row r="138" ht="12.75">
      <c r="S138" s="50"/>
    </row>
    <row r="139" ht="12.75">
      <c r="S139" s="50"/>
    </row>
    <row r="140" ht="12.75">
      <c r="S140" s="50"/>
    </row>
    <row r="141" ht="12.75">
      <c r="S141" s="50"/>
    </row>
    <row r="142" ht="12.75">
      <c r="S142" s="50"/>
    </row>
  </sheetData>
  <mergeCells count="7">
    <mergeCell ref="B5:Q5"/>
    <mergeCell ref="A1:S1"/>
    <mergeCell ref="B2:F2"/>
    <mergeCell ref="M4:N4"/>
    <mergeCell ref="C3:F3"/>
    <mergeCell ref="J3:M3"/>
    <mergeCell ref="F4:G4"/>
  </mergeCells>
  <printOptions gridLines="1" horizontalCentered="1" verticalCentered="1"/>
  <pageMargins left="0.75" right="0.75" top="1" bottom="1" header="0.511811023" footer="0.511811023"/>
  <pageSetup horizontalDpi="300" verticalDpi="300" orientation="landscape" scale="48" r:id="rId1"/>
  <rowBreaks count="1" manualBreakCount="1">
    <brk id="7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45"/>
  <sheetViews>
    <sheetView zoomScale="125" zoomScaleNormal="125" workbookViewId="0" topLeftCell="A1">
      <selection activeCell="A1" sqref="A1:H1"/>
    </sheetView>
  </sheetViews>
  <sheetFormatPr defaultColWidth="9.140625" defaultRowHeight="12.75"/>
  <cols>
    <col min="1" max="1" width="24.57421875" style="0" customWidth="1"/>
    <col min="2" max="3" width="12.00390625" style="0" bestFit="1" customWidth="1"/>
    <col min="4" max="4" width="13.57421875" style="0" bestFit="1" customWidth="1"/>
    <col min="5" max="5" width="8.8515625" style="0" customWidth="1"/>
    <col min="6" max="6" width="12.00390625" style="0" bestFit="1" customWidth="1"/>
    <col min="7" max="7" width="12.421875" style="0" bestFit="1" customWidth="1"/>
    <col min="8" max="8" width="13.57421875" style="0" bestFit="1" customWidth="1"/>
    <col min="9" max="18" width="5.28125" style="0" customWidth="1"/>
    <col min="19" max="19" width="8.00390625" style="0" customWidth="1"/>
    <col min="20" max="20" width="12.00390625" style="0" bestFit="1" customWidth="1"/>
    <col min="21" max="16384" width="11.421875" style="0" customWidth="1"/>
  </cols>
  <sheetData>
    <row r="1" spans="1:20" ht="15.75">
      <c r="A1" s="124" t="s">
        <v>55</v>
      </c>
      <c r="B1" s="124"/>
      <c r="C1" s="124"/>
      <c r="D1" s="124"/>
      <c r="E1" s="124"/>
      <c r="F1" s="124"/>
      <c r="G1" s="124"/>
      <c r="H1" s="124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14" ht="12.75">
      <c r="A2" s="1" t="s">
        <v>0</v>
      </c>
      <c r="B2" s="145" t="s">
        <v>201</v>
      </c>
      <c r="C2" s="145"/>
      <c r="D2" s="1"/>
      <c r="E2" s="1"/>
      <c r="F2" s="1"/>
      <c r="G2" s="125"/>
      <c r="H2" s="125"/>
      <c r="N2" s="26"/>
    </row>
    <row r="3" spans="1:12" s="4" customFormat="1" ht="12.75">
      <c r="A3" s="3" t="s">
        <v>56</v>
      </c>
      <c r="B3" s="3"/>
      <c r="C3" s="3"/>
      <c r="D3" s="4" t="s">
        <v>181</v>
      </c>
      <c r="G3" s="4" t="s">
        <v>182</v>
      </c>
      <c r="I3" s="126"/>
      <c r="J3" s="126"/>
      <c r="K3" s="126"/>
      <c r="L3" s="126"/>
    </row>
    <row r="4" spans="1:12" s="4" customFormat="1" ht="14.25">
      <c r="A4" s="3"/>
      <c r="B4" s="3"/>
      <c r="C4" s="3"/>
      <c r="D4" s="4">
        <v>8.04</v>
      </c>
      <c r="E4" s="4" t="s">
        <v>151</v>
      </c>
      <c r="G4" s="4">
        <v>9.08</v>
      </c>
      <c r="H4" s="4" t="s">
        <v>151</v>
      </c>
      <c r="I4" s="112"/>
      <c r="J4" s="112"/>
      <c r="K4" s="112"/>
      <c r="L4" s="112"/>
    </row>
    <row r="5" spans="1:12" s="4" customFormat="1" ht="14.25">
      <c r="A5" s="3"/>
      <c r="B5" s="3"/>
      <c r="C5" s="3"/>
      <c r="D5" s="95">
        <v>0.000804</v>
      </c>
      <c r="E5" t="s">
        <v>152</v>
      </c>
      <c r="G5" s="95">
        <v>0.000908</v>
      </c>
      <c r="H5" t="s">
        <v>152</v>
      </c>
      <c r="I5" s="112"/>
      <c r="J5" s="112"/>
      <c r="K5" s="112"/>
      <c r="L5" s="112"/>
    </row>
    <row r="6" spans="12:21" ht="12.75">
      <c r="L6" s="127"/>
      <c r="M6" s="127"/>
      <c r="U6" s="95"/>
    </row>
    <row r="7" spans="1:8" ht="12.75">
      <c r="A7" s="8"/>
      <c r="B7" s="96" t="s">
        <v>107</v>
      </c>
      <c r="C7" s="96" t="s">
        <v>107</v>
      </c>
      <c r="D7" s="96" t="s">
        <v>107</v>
      </c>
      <c r="E7" s="8"/>
      <c r="F7" s="96" t="s">
        <v>187</v>
      </c>
      <c r="G7" s="96" t="s">
        <v>187</v>
      </c>
      <c r="H7" s="96" t="s">
        <v>187</v>
      </c>
    </row>
    <row r="8" spans="1:8" ht="13.5" thickBot="1">
      <c r="A8" s="10" t="s">
        <v>4</v>
      </c>
      <c r="B8" s="97" t="s">
        <v>188</v>
      </c>
      <c r="C8" s="97" t="s">
        <v>189</v>
      </c>
      <c r="D8" s="97" t="s">
        <v>190</v>
      </c>
      <c r="E8" s="104"/>
      <c r="F8" s="97" t="s">
        <v>188</v>
      </c>
      <c r="G8" s="97" t="s">
        <v>189</v>
      </c>
      <c r="H8" s="97" t="s">
        <v>190</v>
      </c>
    </row>
    <row r="9" spans="1:8" ht="15" thickTop="1">
      <c r="A9" s="14" t="s">
        <v>53</v>
      </c>
      <c r="B9" s="14"/>
      <c r="C9" s="14"/>
      <c r="D9" s="14"/>
      <c r="E9" s="14"/>
      <c r="F9" s="113" t="s">
        <v>191</v>
      </c>
      <c r="G9" s="113"/>
      <c r="H9" s="113"/>
    </row>
    <row r="10" spans="1:8" ht="12.75" customHeight="1">
      <c r="A10" s="18" t="s">
        <v>167</v>
      </c>
      <c r="B10" s="98">
        <v>0</v>
      </c>
      <c r="C10" s="98">
        <v>0</v>
      </c>
      <c r="D10" s="106">
        <v>0</v>
      </c>
      <c r="E10" s="23"/>
      <c r="F10" s="98">
        <v>0</v>
      </c>
      <c r="G10" s="98">
        <v>0</v>
      </c>
      <c r="H10" s="99">
        <v>0</v>
      </c>
    </row>
    <row r="11" spans="1:8" ht="12.75" customHeight="1">
      <c r="A11" s="18" t="s">
        <v>8</v>
      </c>
      <c r="B11" s="81">
        <v>0</v>
      </c>
      <c r="C11" s="81">
        <v>0</v>
      </c>
      <c r="D11" s="106">
        <v>0</v>
      </c>
      <c r="E11" s="23"/>
      <c r="F11" s="81">
        <v>0</v>
      </c>
      <c r="G11" s="81">
        <v>0</v>
      </c>
      <c r="H11" s="99">
        <v>0</v>
      </c>
    </row>
    <row r="12" spans="1:8" ht="12.75">
      <c r="A12" s="18" t="s">
        <v>9</v>
      </c>
      <c r="B12" s="81">
        <v>0</v>
      </c>
      <c r="C12" s="81">
        <v>0</v>
      </c>
      <c r="D12" s="106">
        <v>0</v>
      </c>
      <c r="E12" s="23"/>
      <c r="F12" s="81">
        <v>0</v>
      </c>
      <c r="G12" s="81">
        <v>0</v>
      </c>
      <c r="H12" s="99">
        <v>0</v>
      </c>
    </row>
    <row r="13" spans="1:8" ht="12.75">
      <c r="A13" s="18" t="s">
        <v>10</v>
      </c>
      <c r="B13" s="81">
        <v>0</v>
      </c>
      <c r="C13" s="81">
        <v>77.7363184079602</v>
      </c>
      <c r="D13" s="106">
        <v>77.7363184079602</v>
      </c>
      <c r="E13" s="23"/>
      <c r="F13" s="81">
        <v>0</v>
      </c>
      <c r="G13" s="81">
        <v>82.91873963515755</v>
      </c>
      <c r="H13" s="99">
        <v>82.91873963515755</v>
      </c>
    </row>
    <row r="14" spans="1:8" ht="12.75">
      <c r="A14" s="18" t="s">
        <v>11</v>
      </c>
      <c r="B14" s="81">
        <v>2098.880597014925</v>
      </c>
      <c r="C14" s="81">
        <v>233.2089552238806</v>
      </c>
      <c r="D14" s="106">
        <v>2332.0895522388055</v>
      </c>
      <c r="E14" s="23"/>
      <c r="F14" s="81">
        <v>2660.340003360584</v>
      </c>
      <c r="G14" s="81">
        <v>2377.9779516514345</v>
      </c>
      <c r="H14" s="99">
        <v>5038.3179550120185</v>
      </c>
    </row>
    <row r="15" spans="1:8" ht="12.75">
      <c r="A15" s="18" t="s">
        <v>73</v>
      </c>
      <c r="B15" s="81">
        <v>544.1542288557214</v>
      </c>
      <c r="C15" s="81">
        <v>1010.5721393034826</v>
      </c>
      <c r="D15" s="106">
        <v>1554.726368159204</v>
      </c>
      <c r="E15" s="23"/>
      <c r="F15" s="81">
        <v>2269.124275830831</v>
      </c>
      <c r="G15" s="81">
        <v>4969.279885447944</v>
      </c>
      <c r="H15" s="99">
        <v>7238.404161278775</v>
      </c>
    </row>
    <row r="16" spans="1:8" ht="12.75">
      <c r="A16" s="18" t="s">
        <v>12</v>
      </c>
      <c r="B16" s="81">
        <v>155.4726368159204</v>
      </c>
      <c r="C16" s="81">
        <v>388.681592039801</v>
      </c>
      <c r="D16" s="106">
        <v>544.1542288557214</v>
      </c>
      <c r="E16" s="23"/>
      <c r="F16" s="81">
        <v>312.6803573907263</v>
      </c>
      <c r="G16" s="81">
        <v>1956.4439184401047</v>
      </c>
      <c r="H16" s="99">
        <v>2269.124275830831</v>
      </c>
    </row>
    <row r="17" spans="1:8" ht="12.75">
      <c r="A17" s="18" t="s">
        <v>13</v>
      </c>
      <c r="B17" s="81">
        <v>0</v>
      </c>
      <c r="C17" s="81">
        <v>0</v>
      </c>
      <c r="D17" s="106">
        <v>0</v>
      </c>
      <c r="E17" s="23"/>
      <c r="F17" s="81">
        <v>0</v>
      </c>
      <c r="G17" s="81">
        <v>0</v>
      </c>
      <c r="H17" s="99">
        <v>0</v>
      </c>
    </row>
    <row r="18" spans="1:8" ht="12.75">
      <c r="A18" s="18" t="s">
        <v>83</v>
      </c>
      <c r="B18" s="81">
        <v>77.7363184079602</v>
      </c>
      <c r="C18" s="81">
        <v>155.4726368159204</v>
      </c>
      <c r="D18" s="106">
        <v>233.2089552238806</v>
      </c>
      <c r="E18" s="23"/>
      <c r="F18" s="81">
        <v>82.91873963515755</v>
      </c>
      <c r="G18" s="81">
        <v>165.8374792703151</v>
      </c>
      <c r="H18" s="99">
        <v>248.75621890547265</v>
      </c>
    </row>
    <row r="19" spans="1:8" ht="12.75">
      <c r="A19" s="18" t="s">
        <v>14</v>
      </c>
      <c r="B19" s="81">
        <v>0</v>
      </c>
      <c r="C19" s="81">
        <v>0</v>
      </c>
      <c r="D19" s="106">
        <v>0</v>
      </c>
      <c r="E19" s="23"/>
      <c r="F19" s="81">
        <v>0</v>
      </c>
      <c r="G19" s="81">
        <v>0</v>
      </c>
      <c r="H19" s="99">
        <v>0</v>
      </c>
    </row>
    <row r="20" spans="1:8" ht="12.75">
      <c r="A20" s="18" t="s">
        <v>15</v>
      </c>
      <c r="B20" s="81">
        <v>0</v>
      </c>
      <c r="C20" s="81">
        <v>77.7363184079602</v>
      </c>
      <c r="D20" s="106">
        <v>77.7363184079602</v>
      </c>
      <c r="E20" s="23"/>
      <c r="F20" s="81">
        <v>0</v>
      </c>
      <c r="G20" s="81">
        <v>82.91873963515755</v>
      </c>
      <c r="H20" s="99">
        <v>82.91873963515755</v>
      </c>
    </row>
    <row r="21" spans="1:8" ht="12.75">
      <c r="A21" s="18" t="s">
        <v>160</v>
      </c>
      <c r="B21" s="81">
        <v>0</v>
      </c>
      <c r="C21" s="81">
        <v>0</v>
      </c>
      <c r="D21" s="106">
        <v>0</v>
      </c>
      <c r="E21" s="23"/>
      <c r="F21" s="81">
        <v>0</v>
      </c>
      <c r="G21" s="81">
        <v>0</v>
      </c>
      <c r="H21" s="99">
        <v>0</v>
      </c>
    </row>
    <row r="22" spans="1:8" ht="12.75">
      <c r="A22" s="23" t="s">
        <v>16</v>
      </c>
      <c r="B22" s="81">
        <v>0</v>
      </c>
      <c r="C22" s="81">
        <v>0</v>
      </c>
      <c r="D22" s="106">
        <v>0</v>
      </c>
      <c r="E22" s="23"/>
      <c r="F22" s="81">
        <v>0</v>
      </c>
      <c r="G22" s="81">
        <v>0</v>
      </c>
      <c r="H22" s="99">
        <v>0</v>
      </c>
    </row>
    <row r="23" spans="1:8" ht="12.75">
      <c r="A23" s="23" t="s">
        <v>17</v>
      </c>
      <c r="B23" s="81">
        <v>0</v>
      </c>
      <c r="C23" s="81">
        <v>0</v>
      </c>
      <c r="D23" s="106">
        <v>0</v>
      </c>
      <c r="E23" s="23"/>
      <c r="F23" s="81">
        <v>0</v>
      </c>
      <c r="G23" s="81">
        <v>0</v>
      </c>
      <c r="H23" s="99">
        <v>0</v>
      </c>
    </row>
    <row r="24" spans="1:8" ht="12.75">
      <c r="A24" s="18" t="s">
        <v>161</v>
      </c>
      <c r="B24" s="81">
        <v>0</v>
      </c>
      <c r="C24" s="81">
        <v>0</v>
      </c>
      <c r="D24" s="106">
        <v>0</v>
      </c>
      <c r="E24" s="23"/>
      <c r="F24" s="81">
        <v>0</v>
      </c>
      <c r="G24" s="81">
        <v>0</v>
      </c>
      <c r="H24" s="99">
        <v>0</v>
      </c>
    </row>
    <row r="25" spans="1:8" ht="12.75">
      <c r="A25" s="8" t="s">
        <v>18</v>
      </c>
      <c r="B25" s="81">
        <v>0</v>
      </c>
      <c r="C25" s="81">
        <v>0</v>
      </c>
      <c r="D25" s="106">
        <v>0</v>
      </c>
      <c r="F25" s="81">
        <v>0</v>
      </c>
      <c r="G25" s="81">
        <v>0</v>
      </c>
      <c r="H25" s="99">
        <v>0</v>
      </c>
    </row>
    <row r="26" spans="1:8" ht="12.75">
      <c r="A26" s="111" t="s">
        <v>166</v>
      </c>
      <c r="B26" s="81">
        <v>0</v>
      </c>
      <c r="C26" s="81">
        <v>0</v>
      </c>
      <c r="D26" s="106">
        <v>0</v>
      </c>
      <c r="E26" s="30"/>
      <c r="F26" s="81">
        <v>0</v>
      </c>
      <c r="G26" s="81">
        <v>0</v>
      </c>
      <c r="H26" s="99">
        <v>0</v>
      </c>
    </row>
    <row r="27" spans="1:8" ht="12.75">
      <c r="A27" s="30" t="s">
        <v>175</v>
      </c>
      <c r="B27" s="81">
        <v>0</v>
      </c>
      <c r="C27" s="81">
        <v>0</v>
      </c>
      <c r="D27" s="106">
        <v>0</v>
      </c>
      <c r="E27" s="30"/>
      <c r="F27" s="81">
        <v>0</v>
      </c>
      <c r="G27" s="81">
        <v>0</v>
      </c>
      <c r="H27" s="99">
        <v>0</v>
      </c>
    </row>
    <row r="28" spans="1:8" ht="12.75">
      <c r="A28" s="30" t="s">
        <v>90</v>
      </c>
      <c r="B28" s="81">
        <v>77.7363184079602</v>
      </c>
      <c r="C28" s="81">
        <v>0</v>
      </c>
      <c r="D28" s="106">
        <v>77.7363184079602</v>
      </c>
      <c r="E28" s="30"/>
      <c r="F28" s="81">
        <v>0</v>
      </c>
      <c r="G28" s="81">
        <v>0</v>
      </c>
      <c r="H28" s="99">
        <v>0</v>
      </c>
    </row>
    <row r="29" spans="1:8" ht="12.75">
      <c r="A29" s="30" t="s">
        <v>180</v>
      </c>
      <c r="B29" s="81">
        <v>0</v>
      </c>
      <c r="C29" s="81">
        <v>0</v>
      </c>
      <c r="D29" s="106">
        <v>0</v>
      </c>
      <c r="E29" s="30"/>
      <c r="F29" s="81">
        <v>0</v>
      </c>
      <c r="G29" s="81">
        <v>0</v>
      </c>
      <c r="H29" s="99">
        <v>0</v>
      </c>
    </row>
    <row r="30" spans="1:8" ht="12.75">
      <c r="A30" s="30" t="s">
        <v>78</v>
      </c>
      <c r="B30" s="81">
        <v>0</v>
      </c>
      <c r="C30" s="81">
        <v>233.2089552238806</v>
      </c>
      <c r="D30" s="106">
        <v>233.2089552238806</v>
      </c>
      <c r="E30" s="30"/>
      <c r="F30" s="81">
        <v>0</v>
      </c>
      <c r="G30" s="81">
        <v>248.75621890547262</v>
      </c>
      <c r="H30" s="99">
        <v>248.75621890547262</v>
      </c>
    </row>
    <row r="31" spans="1:8" ht="12.75">
      <c r="A31" s="30" t="s">
        <v>158</v>
      </c>
      <c r="B31" s="81">
        <v>0</v>
      </c>
      <c r="C31" s="81">
        <v>0</v>
      </c>
      <c r="D31" s="106">
        <v>0</v>
      </c>
      <c r="E31" s="30"/>
      <c r="F31" s="81">
        <v>0</v>
      </c>
      <c r="G31" s="81">
        <v>0</v>
      </c>
      <c r="H31" s="99">
        <v>0</v>
      </c>
    </row>
    <row r="32" spans="1:8" ht="12.75">
      <c r="A32" s="23" t="s">
        <v>19</v>
      </c>
      <c r="B32" s="81">
        <v>77.7363184079602</v>
      </c>
      <c r="C32" s="81">
        <v>0</v>
      </c>
      <c r="D32" s="106">
        <v>77.7363184079602</v>
      </c>
      <c r="E32" s="23"/>
      <c r="F32" s="81">
        <v>82.91873963515755</v>
      </c>
      <c r="G32" s="81">
        <v>0</v>
      </c>
      <c r="H32" s="99">
        <v>82.91873963515755</v>
      </c>
    </row>
    <row r="33" spans="1:8" ht="12.75">
      <c r="A33" s="23" t="s">
        <v>199</v>
      </c>
      <c r="B33" s="81">
        <v>0</v>
      </c>
      <c r="C33" s="81">
        <v>0</v>
      </c>
      <c r="D33" s="106">
        <v>0</v>
      </c>
      <c r="E33" s="23"/>
      <c r="F33" s="81">
        <v>0</v>
      </c>
      <c r="G33" s="81">
        <v>0</v>
      </c>
      <c r="H33" s="99">
        <v>0</v>
      </c>
    </row>
    <row r="34" spans="1:8" ht="12.75">
      <c r="A34" s="18" t="s">
        <v>95</v>
      </c>
      <c r="B34" s="81">
        <v>0</v>
      </c>
      <c r="C34" s="81">
        <v>0</v>
      </c>
      <c r="D34" s="106">
        <v>0</v>
      </c>
      <c r="E34" s="23"/>
      <c r="F34" s="81">
        <v>0</v>
      </c>
      <c r="G34" s="81">
        <v>73.42143906020559</v>
      </c>
      <c r="H34" s="99">
        <v>73.42143906020559</v>
      </c>
    </row>
    <row r="35" spans="1:8" ht="12.75">
      <c r="A35" s="18" t="s">
        <v>96</v>
      </c>
      <c r="B35" s="81">
        <v>0</v>
      </c>
      <c r="C35" s="81">
        <v>0</v>
      </c>
      <c r="D35" s="106">
        <v>0</v>
      </c>
      <c r="E35" s="23"/>
      <c r="F35" s="81">
        <v>0</v>
      </c>
      <c r="G35" s="81">
        <v>73.42143906020559</v>
      </c>
      <c r="H35" s="99">
        <v>73.42143906020559</v>
      </c>
    </row>
    <row r="36" spans="1:8" ht="12.75">
      <c r="A36" s="18" t="s">
        <v>174</v>
      </c>
      <c r="B36" s="81">
        <v>0</v>
      </c>
      <c r="C36" s="81">
        <v>0</v>
      </c>
      <c r="D36" s="106">
        <v>0</v>
      </c>
      <c r="E36" s="23"/>
      <c r="F36" s="81">
        <v>0</v>
      </c>
      <c r="G36" s="81">
        <v>0</v>
      </c>
      <c r="H36" s="99">
        <v>0</v>
      </c>
    </row>
    <row r="37" spans="1:8" ht="12.75">
      <c r="A37" s="18" t="s">
        <v>20</v>
      </c>
      <c r="B37" s="81">
        <v>0</v>
      </c>
      <c r="C37" s="81">
        <v>0</v>
      </c>
      <c r="D37" s="106">
        <v>0</v>
      </c>
      <c r="E37" s="23"/>
      <c r="F37" s="81">
        <v>0</v>
      </c>
      <c r="G37" s="81">
        <v>0</v>
      </c>
      <c r="H37" s="99">
        <v>0</v>
      </c>
    </row>
    <row r="38" spans="1:8" ht="12.75">
      <c r="A38" s="18" t="s">
        <v>94</v>
      </c>
      <c r="B38" s="81">
        <v>0</v>
      </c>
      <c r="C38" s="81">
        <v>0</v>
      </c>
      <c r="D38" s="106">
        <v>0</v>
      </c>
      <c r="E38" s="23"/>
      <c r="F38" s="81">
        <v>0</v>
      </c>
      <c r="G38" s="133">
        <v>73.42143906020559</v>
      </c>
      <c r="H38" s="141">
        <v>73.42143906020559</v>
      </c>
    </row>
    <row r="39" spans="1:8" ht="12.75">
      <c r="A39" s="18" t="s">
        <v>21</v>
      </c>
      <c r="B39" s="81">
        <v>155.4726368159204</v>
      </c>
      <c r="C39" s="81">
        <v>1088.3084577114428</v>
      </c>
      <c r="D39" s="106">
        <v>1243.7810945273632</v>
      </c>
      <c r="E39" s="23"/>
      <c r="F39" s="81">
        <v>312.6803573907263</v>
      </c>
      <c r="G39" s="81">
        <v>2840.058152701982</v>
      </c>
      <c r="H39" s="99">
        <v>3152.7385100927086</v>
      </c>
    </row>
    <row r="40" spans="1:8" ht="12.75">
      <c r="A40" s="18" t="s">
        <v>97</v>
      </c>
      <c r="B40" s="81">
        <v>0</v>
      </c>
      <c r="C40" s="81">
        <v>0</v>
      </c>
      <c r="D40" s="106">
        <v>0</v>
      </c>
      <c r="E40" s="23"/>
      <c r="F40" s="81">
        <v>0</v>
      </c>
      <c r="G40" s="81">
        <v>73.42143906020559</v>
      </c>
      <c r="H40" s="99">
        <v>73.42143906020559</v>
      </c>
    </row>
    <row r="41" spans="1:8" ht="12.75">
      <c r="A41" s="18" t="s">
        <v>22</v>
      </c>
      <c r="B41" s="81">
        <v>0</v>
      </c>
      <c r="C41" s="81">
        <v>77.7363184079602</v>
      </c>
      <c r="D41" s="106">
        <v>77.7363184079602</v>
      </c>
      <c r="E41" s="23"/>
      <c r="F41" s="81">
        <v>0</v>
      </c>
      <c r="G41" s="81">
        <v>82.91873963515755</v>
      </c>
      <c r="H41" s="99">
        <v>82.91873963515755</v>
      </c>
    </row>
    <row r="42" spans="1:8" ht="12.75">
      <c r="A42" s="18" t="s">
        <v>23</v>
      </c>
      <c r="B42" s="81">
        <v>0</v>
      </c>
      <c r="C42" s="81">
        <v>0</v>
      </c>
      <c r="D42" s="106">
        <v>0</v>
      </c>
      <c r="E42" s="23"/>
      <c r="F42" s="81">
        <v>0</v>
      </c>
      <c r="G42" s="81">
        <v>0</v>
      </c>
      <c r="H42" s="99">
        <v>0</v>
      </c>
    </row>
    <row r="43" spans="1:8" ht="12.75">
      <c r="A43" s="18" t="s">
        <v>194</v>
      </c>
      <c r="B43" s="81">
        <v>0</v>
      </c>
      <c r="C43" s="81">
        <v>0</v>
      </c>
      <c r="D43" s="106">
        <v>0</v>
      </c>
      <c r="E43" s="23"/>
      <c r="F43" s="81">
        <v>0</v>
      </c>
      <c r="G43" s="81">
        <v>0</v>
      </c>
      <c r="H43" s="99">
        <v>0</v>
      </c>
    </row>
    <row r="44" spans="1:8" ht="12.75">
      <c r="A44" s="18" t="s">
        <v>169</v>
      </c>
      <c r="B44" s="81">
        <v>0</v>
      </c>
      <c r="C44" s="81">
        <v>0</v>
      </c>
      <c r="D44" s="106">
        <v>0</v>
      </c>
      <c r="E44" s="23"/>
      <c r="F44" s="81">
        <v>0</v>
      </c>
      <c r="G44" s="81">
        <v>0</v>
      </c>
      <c r="H44" s="99">
        <v>0</v>
      </c>
    </row>
    <row r="45" spans="1:8" ht="12.75">
      <c r="A45" s="18" t="s">
        <v>196</v>
      </c>
      <c r="B45" s="81">
        <v>0</v>
      </c>
      <c r="C45" s="81">
        <v>0</v>
      </c>
      <c r="D45" s="106">
        <v>0</v>
      </c>
      <c r="E45" s="23"/>
      <c r="F45" s="81">
        <v>0</v>
      </c>
      <c r="G45" s="81">
        <v>0</v>
      </c>
      <c r="H45" s="99">
        <v>0</v>
      </c>
    </row>
    <row r="46" spans="1:8" ht="12.75">
      <c r="A46" s="18" t="s">
        <v>24</v>
      </c>
      <c r="B46" s="81">
        <v>0</v>
      </c>
      <c r="C46" s="81">
        <v>0</v>
      </c>
      <c r="D46" s="106">
        <v>0</v>
      </c>
      <c r="E46" s="23"/>
      <c r="F46" s="81">
        <v>0</v>
      </c>
      <c r="G46" s="81">
        <v>0</v>
      </c>
      <c r="H46" s="99">
        <v>0</v>
      </c>
    </row>
    <row r="47" spans="1:8" ht="12.75">
      <c r="A47" s="18" t="s">
        <v>25</v>
      </c>
      <c r="B47" s="81">
        <v>0</v>
      </c>
      <c r="C47" s="81">
        <v>0</v>
      </c>
      <c r="D47" s="106">
        <v>0</v>
      </c>
      <c r="E47" s="23"/>
      <c r="F47" s="81">
        <v>0</v>
      </c>
      <c r="G47" s="81">
        <v>0</v>
      </c>
      <c r="H47" s="99">
        <v>0</v>
      </c>
    </row>
    <row r="48" spans="1:8" ht="12.75">
      <c r="A48" s="23" t="s">
        <v>197</v>
      </c>
      <c r="B48" s="81">
        <v>0</v>
      </c>
      <c r="C48" s="81">
        <v>0</v>
      </c>
      <c r="D48" s="106">
        <v>0</v>
      </c>
      <c r="E48" s="23"/>
      <c r="F48" s="81">
        <v>0</v>
      </c>
      <c r="G48" s="81">
        <v>0</v>
      </c>
      <c r="H48" s="99">
        <v>0</v>
      </c>
    </row>
    <row r="49" spans="1:8" ht="12.75">
      <c r="A49" s="23" t="s">
        <v>26</v>
      </c>
      <c r="B49" s="81">
        <v>932.8358208955224</v>
      </c>
      <c r="C49" s="81">
        <v>1243.7810945273632</v>
      </c>
      <c r="D49" s="106">
        <v>2176.6169154228855</v>
      </c>
      <c r="E49" s="23"/>
      <c r="F49" s="81">
        <v>1646.3205265887889</v>
      </c>
      <c r="G49" s="81">
        <v>2418.524119490653</v>
      </c>
      <c r="H49" s="99">
        <v>4064.844646079442</v>
      </c>
    </row>
    <row r="50" spans="1:8" ht="12.75">
      <c r="A50" s="18" t="s">
        <v>171</v>
      </c>
      <c r="B50" s="81">
        <v>0</v>
      </c>
      <c r="C50" s="81">
        <v>0</v>
      </c>
      <c r="D50" s="106">
        <v>0</v>
      </c>
      <c r="E50" s="23"/>
      <c r="F50" s="81">
        <v>0</v>
      </c>
      <c r="G50" s="81">
        <v>0</v>
      </c>
      <c r="H50" s="99">
        <v>0</v>
      </c>
    </row>
    <row r="51" spans="1:8" ht="12.75">
      <c r="A51" s="18" t="s">
        <v>195</v>
      </c>
      <c r="B51" s="81">
        <v>0</v>
      </c>
      <c r="C51" s="81">
        <v>0</v>
      </c>
      <c r="D51" s="106">
        <v>0</v>
      </c>
      <c r="E51" s="23"/>
      <c r="F51" s="81">
        <v>0</v>
      </c>
      <c r="G51" s="81">
        <v>0</v>
      </c>
      <c r="H51" s="99">
        <v>0</v>
      </c>
    </row>
    <row r="52" spans="1:8" ht="12.75">
      <c r="A52" s="18" t="s">
        <v>92</v>
      </c>
      <c r="B52" s="81">
        <v>77.7363184079602</v>
      </c>
      <c r="C52" s="81">
        <v>0</v>
      </c>
      <c r="D52" s="106">
        <v>77.7363184079602</v>
      </c>
      <c r="E52" s="23"/>
      <c r="F52" s="81">
        <v>82.91873963515755</v>
      </c>
      <c r="G52" s="81">
        <v>0</v>
      </c>
      <c r="H52" s="99">
        <v>82.91873963515755</v>
      </c>
    </row>
    <row r="53" spans="1:8" ht="12.75">
      <c r="A53" s="18" t="s">
        <v>69</v>
      </c>
      <c r="B53" s="81">
        <v>0</v>
      </c>
      <c r="C53" s="81">
        <v>544.1542288557214</v>
      </c>
      <c r="D53" s="106">
        <v>544.1542288557214</v>
      </c>
      <c r="E53" s="23"/>
      <c r="F53" s="81">
        <v>0</v>
      </c>
      <c r="G53" s="81">
        <v>653.8526165063084</v>
      </c>
      <c r="H53" s="99">
        <v>653.8526165063084</v>
      </c>
    </row>
    <row r="54" spans="1:8" ht="12.75">
      <c r="A54" s="18" t="s">
        <v>27</v>
      </c>
      <c r="B54" s="81">
        <v>0</v>
      </c>
      <c r="C54" s="81">
        <v>0</v>
      </c>
      <c r="D54" s="106">
        <v>0</v>
      </c>
      <c r="E54" s="23"/>
      <c r="F54" s="81">
        <v>0</v>
      </c>
      <c r="G54" s="81">
        <v>0</v>
      </c>
      <c r="H54" s="99">
        <v>0</v>
      </c>
    </row>
    <row r="55" spans="1:8" ht="12.75">
      <c r="A55" s="18" t="s">
        <v>28</v>
      </c>
      <c r="B55" s="81">
        <v>544.1542288557214</v>
      </c>
      <c r="C55" s="81">
        <v>4275.497512437811</v>
      </c>
      <c r="D55" s="106">
        <v>4819.651741293532</v>
      </c>
      <c r="E55" s="23"/>
      <c r="F55" s="81">
        <v>800.6954946267196</v>
      </c>
      <c r="G55" s="81">
        <v>5064.983452780153</v>
      </c>
      <c r="H55" s="99">
        <v>5865.678947406873</v>
      </c>
    </row>
    <row r="56" spans="1:8" ht="12.75">
      <c r="A56" s="18" t="s">
        <v>77</v>
      </c>
      <c r="B56" s="81">
        <v>621.8905472636816</v>
      </c>
      <c r="C56" s="81">
        <v>1632.4626865671642</v>
      </c>
      <c r="D56" s="106">
        <v>2254.353233830846</v>
      </c>
      <c r="E56" s="23"/>
      <c r="F56" s="81">
        <v>1397.5643076833162</v>
      </c>
      <c r="G56" s="81">
        <v>6220.001315010848</v>
      </c>
      <c r="H56" s="99">
        <v>7617.565622694165</v>
      </c>
    </row>
    <row r="57" spans="1:8" ht="12.75">
      <c r="A57" s="18" t="s">
        <v>29</v>
      </c>
      <c r="B57" s="81">
        <v>0</v>
      </c>
      <c r="C57" s="81">
        <v>0</v>
      </c>
      <c r="D57" s="106">
        <v>0</v>
      </c>
      <c r="E57" s="23"/>
      <c r="F57" s="81">
        <v>0</v>
      </c>
      <c r="G57" s="81">
        <v>0</v>
      </c>
      <c r="H57" s="99">
        <v>0</v>
      </c>
    </row>
    <row r="58" spans="1:8" ht="12.75">
      <c r="A58" s="18" t="s">
        <v>162</v>
      </c>
      <c r="B58" s="81">
        <v>0</v>
      </c>
      <c r="C58" s="81">
        <v>0</v>
      </c>
      <c r="D58" s="106">
        <v>0</v>
      </c>
      <c r="E58" s="23"/>
      <c r="F58" s="81">
        <v>0</v>
      </c>
      <c r="G58" s="81">
        <v>0</v>
      </c>
      <c r="H58" s="99">
        <v>0</v>
      </c>
    </row>
    <row r="59" spans="1:8" ht="12.75">
      <c r="A59" s="18" t="s">
        <v>30</v>
      </c>
      <c r="B59" s="81">
        <v>0</v>
      </c>
      <c r="C59" s="81">
        <v>0</v>
      </c>
      <c r="D59" s="106">
        <v>0</v>
      </c>
      <c r="E59" s="23"/>
      <c r="F59" s="81">
        <v>0</v>
      </c>
      <c r="G59" s="81">
        <v>0</v>
      </c>
      <c r="H59" s="99">
        <v>0</v>
      </c>
    </row>
    <row r="60" spans="1:8" ht="12.75">
      <c r="A60" s="18" t="s">
        <v>31</v>
      </c>
      <c r="B60" s="81">
        <v>0</v>
      </c>
      <c r="C60" s="81">
        <v>0</v>
      </c>
      <c r="D60" s="106">
        <v>0</v>
      </c>
      <c r="E60" s="23"/>
      <c r="F60" s="81">
        <v>0</v>
      </c>
      <c r="G60" s="81">
        <v>146.84287812041117</v>
      </c>
      <c r="H60" s="99">
        <v>146.84287812041117</v>
      </c>
    </row>
    <row r="61" spans="1:8" ht="12.75">
      <c r="A61" s="18" t="s">
        <v>32</v>
      </c>
      <c r="B61" s="81">
        <v>0</v>
      </c>
      <c r="C61" s="81">
        <v>0</v>
      </c>
      <c r="D61" s="106">
        <v>0</v>
      </c>
      <c r="E61" s="23"/>
      <c r="F61" s="81">
        <v>0</v>
      </c>
      <c r="G61" s="81">
        <v>73.42143906020559</v>
      </c>
      <c r="H61" s="99">
        <v>73.42143906020559</v>
      </c>
    </row>
    <row r="62" spans="1:8" ht="12.75">
      <c r="A62" s="18" t="s">
        <v>88</v>
      </c>
      <c r="B62" s="81">
        <v>0</v>
      </c>
      <c r="C62" s="81">
        <v>155.4726368159204</v>
      </c>
      <c r="D62" s="106">
        <v>155.4726368159204</v>
      </c>
      <c r="E62" s="23"/>
      <c r="F62" s="81">
        <v>0</v>
      </c>
      <c r="G62" s="81">
        <v>386.10179645093183</v>
      </c>
      <c r="H62" s="99">
        <v>386.10179645093183</v>
      </c>
    </row>
    <row r="63" spans="1:8" ht="12.75">
      <c r="A63" s="23" t="s">
        <v>72</v>
      </c>
      <c r="B63" s="81">
        <v>0</v>
      </c>
      <c r="C63" s="81">
        <v>77.7363184079602</v>
      </c>
      <c r="D63" s="106">
        <v>77.7363184079602</v>
      </c>
      <c r="E63" s="23"/>
      <c r="F63" s="81">
        <v>0</v>
      </c>
      <c r="G63" s="81">
        <v>82.91873963515755</v>
      </c>
      <c r="H63" s="99">
        <v>82.91873963515755</v>
      </c>
    </row>
    <row r="64" spans="1:8" ht="12.75">
      <c r="A64" s="18" t="s">
        <v>176</v>
      </c>
      <c r="B64" s="81">
        <v>0</v>
      </c>
      <c r="C64" s="81">
        <v>0</v>
      </c>
      <c r="D64" s="106">
        <v>0</v>
      </c>
      <c r="E64" s="23"/>
      <c r="F64" s="81">
        <v>0</v>
      </c>
      <c r="G64" s="81">
        <v>0</v>
      </c>
      <c r="H64" s="99">
        <v>0</v>
      </c>
    </row>
    <row r="65" spans="1:8" ht="12.75">
      <c r="A65" s="23" t="s">
        <v>198</v>
      </c>
      <c r="B65" s="81">
        <v>0</v>
      </c>
      <c r="C65" s="81">
        <v>0</v>
      </c>
      <c r="D65" s="106">
        <v>0</v>
      </c>
      <c r="E65" s="23"/>
      <c r="F65" s="81">
        <v>0</v>
      </c>
      <c r="G65" s="81">
        <v>0</v>
      </c>
      <c r="H65" s="99">
        <v>0</v>
      </c>
    </row>
    <row r="66" spans="1:8" ht="12.75">
      <c r="A66" s="8" t="s">
        <v>35</v>
      </c>
      <c r="B66" s="81">
        <v>0</v>
      </c>
      <c r="C66" s="81">
        <v>0</v>
      </c>
      <c r="D66" s="106">
        <v>0</v>
      </c>
      <c r="F66" s="81">
        <v>0</v>
      </c>
      <c r="G66" s="81">
        <v>0</v>
      </c>
      <c r="H66" s="99">
        <v>0</v>
      </c>
    </row>
    <row r="67" spans="1:8" ht="12.75">
      <c r="A67" s="1" t="s">
        <v>33</v>
      </c>
      <c r="B67" s="81">
        <v>0</v>
      </c>
      <c r="C67" s="81">
        <v>0</v>
      </c>
      <c r="D67" s="106">
        <v>0</v>
      </c>
      <c r="E67" s="23"/>
      <c r="F67" s="81">
        <v>0</v>
      </c>
      <c r="G67" s="81">
        <v>0</v>
      </c>
      <c r="H67" s="99">
        <v>0</v>
      </c>
    </row>
    <row r="68" spans="1:8" ht="12.75">
      <c r="A68" s="18" t="s">
        <v>192</v>
      </c>
      <c r="B68" s="81">
        <v>0</v>
      </c>
      <c r="C68" s="81">
        <v>0</v>
      </c>
      <c r="D68" s="106">
        <v>0</v>
      </c>
      <c r="E68" s="23"/>
      <c r="F68" s="81">
        <v>0</v>
      </c>
      <c r="G68" s="81">
        <v>0</v>
      </c>
      <c r="H68" s="99">
        <v>0</v>
      </c>
    </row>
    <row r="69" spans="1:8" ht="12.75">
      <c r="A69" s="18" t="s">
        <v>34</v>
      </c>
      <c r="B69" s="81">
        <v>4975.124378109453</v>
      </c>
      <c r="C69" s="81">
        <v>4586.442786069651</v>
      </c>
      <c r="D69" s="106">
        <v>9561.567164179105</v>
      </c>
      <c r="E69" s="23"/>
      <c r="F69" s="81">
        <v>5552.9985900161455</v>
      </c>
      <c r="G69" s="81">
        <v>5010.556614869851</v>
      </c>
      <c r="H69" s="99">
        <v>10563.555204885997</v>
      </c>
    </row>
    <row r="70" spans="1:8" ht="12.75">
      <c r="A70" t="s">
        <v>36</v>
      </c>
      <c r="B70" s="81">
        <v>0</v>
      </c>
      <c r="C70" s="81">
        <v>0</v>
      </c>
      <c r="D70" s="106">
        <v>0</v>
      </c>
      <c r="F70" s="81">
        <v>0</v>
      </c>
      <c r="G70" s="81">
        <v>0</v>
      </c>
      <c r="H70" s="99">
        <v>0</v>
      </c>
    </row>
    <row r="71" spans="1:8" ht="12.75">
      <c r="A71" s="30" t="s">
        <v>57</v>
      </c>
      <c r="B71" s="81">
        <v>1710.1990049751244</v>
      </c>
      <c r="C71" s="81">
        <v>8317.786069651742</v>
      </c>
      <c r="D71" s="106">
        <v>10027.985074626866</v>
      </c>
      <c r="E71" s="30"/>
      <c r="F71" s="81">
        <v>1888.1364104587194</v>
      </c>
      <c r="G71" s="81">
        <v>11467.9904442545</v>
      </c>
      <c r="H71" s="99">
        <v>13356.126854713219</v>
      </c>
    </row>
    <row r="72" spans="1:8" ht="12.75">
      <c r="A72" s="30" t="s">
        <v>37</v>
      </c>
      <c r="B72" s="81">
        <v>0</v>
      </c>
      <c r="C72" s="81">
        <v>0</v>
      </c>
      <c r="D72" s="106">
        <v>0</v>
      </c>
      <c r="E72" s="30"/>
      <c r="F72" s="81">
        <v>0</v>
      </c>
      <c r="G72" s="81">
        <v>0</v>
      </c>
      <c r="H72" s="99">
        <v>0</v>
      </c>
    </row>
    <row r="73" spans="1:8" ht="12.75">
      <c r="A73" s="30" t="s">
        <v>58</v>
      </c>
      <c r="B73" s="81">
        <v>0</v>
      </c>
      <c r="C73" s="81">
        <v>77.7363184079602</v>
      </c>
      <c r="D73" s="106">
        <v>77.7363184079602</v>
      </c>
      <c r="E73" s="30"/>
      <c r="F73" s="81">
        <v>0</v>
      </c>
      <c r="G73" s="101">
        <v>82.91873963515755</v>
      </c>
      <c r="H73" s="102">
        <v>82.91873963515755</v>
      </c>
    </row>
    <row r="74" spans="1:8" ht="12.75">
      <c r="A74" s="30" t="s">
        <v>177</v>
      </c>
      <c r="B74" s="81">
        <v>0</v>
      </c>
      <c r="C74" s="81">
        <v>0</v>
      </c>
      <c r="D74" s="106">
        <v>0</v>
      </c>
      <c r="E74" s="30"/>
      <c r="F74" s="81">
        <v>0</v>
      </c>
      <c r="G74" s="81">
        <v>0</v>
      </c>
      <c r="H74" s="99">
        <v>0</v>
      </c>
    </row>
    <row r="75" spans="1:8" ht="12.75">
      <c r="A75" s="18" t="s">
        <v>38</v>
      </c>
      <c r="B75" s="81">
        <v>12748.756218905472</v>
      </c>
      <c r="C75" s="81">
        <v>8162.313432835821</v>
      </c>
      <c r="D75" s="106">
        <v>20911.069651741294</v>
      </c>
      <c r="E75" s="23"/>
      <c r="F75" s="81">
        <v>19169.205368166506</v>
      </c>
      <c r="G75" s="81">
        <v>22289.43388782958</v>
      </c>
      <c r="H75" s="99">
        <v>41458.63925599608</v>
      </c>
    </row>
    <row r="76" spans="1:8" ht="12.75">
      <c r="A76" s="18" t="s">
        <v>74</v>
      </c>
      <c r="B76" s="81">
        <v>0</v>
      </c>
      <c r="C76" s="81">
        <v>77.7363184079602</v>
      </c>
      <c r="D76" s="106">
        <v>77.7363184079602</v>
      </c>
      <c r="E76" s="23"/>
      <c r="F76" s="81">
        <v>0</v>
      </c>
      <c r="G76" s="81">
        <v>82.91873963515755</v>
      </c>
      <c r="H76" s="99">
        <v>82.91873963515755</v>
      </c>
    </row>
    <row r="77" spans="1:8" ht="12.75">
      <c r="A77" s="18" t="s">
        <v>39</v>
      </c>
      <c r="B77" s="81">
        <v>0</v>
      </c>
      <c r="C77" s="81">
        <v>0</v>
      </c>
      <c r="D77" s="106">
        <v>0</v>
      </c>
      <c r="E77" s="23"/>
      <c r="F77" s="81">
        <v>0</v>
      </c>
      <c r="G77" s="81">
        <v>0</v>
      </c>
      <c r="H77" s="99">
        <v>0</v>
      </c>
    </row>
    <row r="78" spans="1:8" ht="12.75">
      <c r="A78" s="32" t="s">
        <v>40</v>
      </c>
      <c r="B78" s="81">
        <v>0</v>
      </c>
      <c r="C78" s="81">
        <v>0</v>
      </c>
      <c r="D78" s="106">
        <v>0</v>
      </c>
      <c r="E78" s="51"/>
      <c r="F78" s="81">
        <v>0</v>
      </c>
      <c r="G78" s="81">
        <v>0</v>
      </c>
      <c r="H78" s="99">
        <v>0</v>
      </c>
    </row>
    <row r="79" spans="1:8" ht="12.75">
      <c r="A79" s="109"/>
      <c r="B79" s="105"/>
      <c r="C79" s="105"/>
      <c r="D79" s="105"/>
      <c r="E79" s="139"/>
      <c r="F79" s="82"/>
      <c r="G79" s="82"/>
      <c r="H79" s="99"/>
    </row>
    <row r="80" spans="1:7" ht="12.75">
      <c r="A80" s="33"/>
      <c r="B80" s="53"/>
      <c r="C80" s="53"/>
      <c r="D80" s="33"/>
      <c r="E80" s="33"/>
      <c r="F80" s="53"/>
      <c r="G80" s="53"/>
    </row>
    <row r="81" spans="1:8" ht="12.75">
      <c r="A81" s="35" t="s">
        <v>54</v>
      </c>
      <c r="B81" s="38"/>
      <c r="C81" s="38"/>
      <c r="D81" s="35"/>
      <c r="E81" s="35"/>
      <c r="F81" s="38"/>
      <c r="G81" s="38"/>
      <c r="H81" s="37"/>
    </row>
    <row r="82" spans="1:8" ht="12.75">
      <c r="A82" t="s">
        <v>168</v>
      </c>
      <c r="B82" s="98">
        <v>0</v>
      </c>
      <c r="C82" s="98">
        <v>0</v>
      </c>
      <c r="D82" s="99">
        <v>0</v>
      </c>
      <c r="F82" s="81">
        <v>0</v>
      </c>
      <c r="G82" s="81">
        <v>0</v>
      </c>
      <c r="H82" s="99">
        <v>0</v>
      </c>
    </row>
    <row r="83" spans="1:8" ht="12.75">
      <c r="A83" t="s">
        <v>98</v>
      </c>
      <c r="B83" s="81">
        <v>0</v>
      </c>
      <c r="C83" s="81">
        <v>0</v>
      </c>
      <c r="D83" s="99">
        <v>0</v>
      </c>
      <c r="F83" s="81">
        <v>0</v>
      </c>
      <c r="G83" s="81">
        <v>73.42143906020559</v>
      </c>
      <c r="H83" s="99">
        <v>73.42143906020559</v>
      </c>
    </row>
    <row r="84" spans="1:8" ht="12.75">
      <c r="A84" t="s">
        <v>153</v>
      </c>
      <c r="B84" s="81">
        <v>2176.6169154228855</v>
      </c>
      <c r="C84" s="81">
        <v>15080.845771144279</v>
      </c>
      <c r="D84" s="99">
        <v>17257.462686567163</v>
      </c>
      <c r="F84" s="81">
        <v>2468.567587904822</v>
      </c>
      <c r="G84" s="81">
        <v>17031.216896428283</v>
      </c>
      <c r="H84" s="99">
        <v>19499.784484333104</v>
      </c>
    </row>
    <row r="85" spans="1:8" ht="12.75">
      <c r="A85" t="s">
        <v>41</v>
      </c>
      <c r="B85" s="81">
        <v>0</v>
      </c>
      <c r="C85" s="81">
        <v>0</v>
      </c>
      <c r="D85" s="99">
        <v>0</v>
      </c>
      <c r="F85" s="81">
        <v>0</v>
      </c>
      <c r="G85" s="81">
        <v>0</v>
      </c>
      <c r="H85" s="99">
        <v>0</v>
      </c>
    </row>
    <row r="86" spans="1:8" ht="12.75">
      <c r="A86" s="48" t="s">
        <v>60</v>
      </c>
      <c r="B86" s="81">
        <v>0</v>
      </c>
      <c r="C86" s="81">
        <v>777.363184079602</v>
      </c>
      <c r="D86" s="99">
        <v>777.363184079602</v>
      </c>
      <c r="E86" s="48"/>
      <c r="F86" s="81">
        <v>0</v>
      </c>
      <c r="G86" s="81">
        <v>663.3499170812604</v>
      </c>
      <c r="H86" s="99">
        <v>663.3499170812604</v>
      </c>
    </row>
    <row r="87" spans="1:8" ht="12.75">
      <c r="A87" t="s">
        <v>42</v>
      </c>
      <c r="B87" s="81">
        <v>0</v>
      </c>
      <c r="C87" s="81">
        <v>0</v>
      </c>
      <c r="D87" s="99">
        <v>0</v>
      </c>
      <c r="F87" s="81">
        <v>0</v>
      </c>
      <c r="G87" s="81">
        <v>0</v>
      </c>
      <c r="H87" s="99">
        <v>0</v>
      </c>
    </row>
    <row r="88" spans="1:8" ht="12.75">
      <c r="A88" t="s">
        <v>59</v>
      </c>
      <c r="B88" s="81">
        <v>77.7363184079602</v>
      </c>
      <c r="C88" s="81">
        <v>6141.169154228855</v>
      </c>
      <c r="D88" s="99">
        <v>6218.905472636816</v>
      </c>
      <c r="F88" s="81">
        <v>146.84287812041117</v>
      </c>
      <c r="G88" s="81">
        <v>6356.251050182275</v>
      </c>
      <c r="H88" s="99">
        <v>6503.093928302686</v>
      </c>
    </row>
    <row r="89" spans="1:8" ht="12.75">
      <c r="A89" t="s">
        <v>71</v>
      </c>
      <c r="B89" s="81">
        <v>699.6268656716418</v>
      </c>
      <c r="C89" s="81">
        <v>621.8905472636816</v>
      </c>
      <c r="D89" s="99">
        <v>1321.5174129353234</v>
      </c>
      <c r="F89" s="81">
        <v>736.771356141466</v>
      </c>
      <c r="G89" s="81">
        <v>800.6954946267196</v>
      </c>
      <c r="H89" s="99">
        <v>1537.4668507681854</v>
      </c>
    </row>
    <row r="90" spans="1:8" ht="12.75">
      <c r="A90" s="39" t="s">
        <v>43</v>
      </c>
      <c r="B90" s="81">
        <v>0</v>
      </c>
      <c r="C90" s="81">
        <v>77.7363184079602</v>
      </c>
      <c r="D90" s="99">
        <v>77.7363184079602</v>
      </c>
      <c r="E90" s="54"/>
      <c r="F90" s="81">
        <v>0</v>
      </c>
      <c r="G90" s="81">
        <v>82.91873963515755</v>
      </c>
      <c r="H90" s="99">
        <v>82.91873963515755</v>
      </c>
    </row>
    <row r="91" spans="1:8" ht="12.75">
      <c r="A91" s="39" t="s">
        <v>70</v>
      </c>
      <c r="B91" s="81">
        <v>699.6268656716418</v>
      </c>
      <c r="C91" s="81">
        <v>932.8358208955224</v>
      </c>
      <c r="D91" s="99">
        <v>1632.4626865671642</v>
      </c>
      <c r="E91" s="54"/>
      <c r="F91" s="81">
        <v>653.8526165063084</v>
      </c>
      <c r="G91" s="81">
        <v>902.6088354117811</v>
      </c>
      <c r="H91" s="99">
        <v>1556.4614519180896</v>
      </c>
    </row>
    <row r="92" spans="1:8" ht="12.75">
      <c r="A92" s="39" t="s">
        <v>85</v>
      </c>
      <c r="B92" s="81">
        <v>0</v>
      </c>
      <c r="C92" s="81">
        <v>155.4726368159204</v>
      </c>
      <c r="D92" s="99">
        <v>155.4726368159204</v>
      </c>
      <c r="E92" s="54"/>
      <c r="F92" s="81">
        <v>0</v>
      </c>
      <c r="G92" s="81">
        <v>165.8374792703151</v>
      </c>
      <c r="H92" s="99">
        <v>165.8374792703151</v>
      </c>
    </row>
    <row r="93" spans="1:8" ht="12.75">
      <c r="A93" s="39" t="s">
        <v>44</v>
      </c>
      <c r="B93" s="81">
        <v>0</v>
      </c>
      <c r="C93" s="81">
        <v>0</v>
      </c>
      <c r="D93" s="99">
        <v>0</v>
      </c>
      <c r="E93" s="54"/>
      <c r="F93" s="81">
        <v>0</v>
      </c>
      <c r="G93" s="81">
        <v>0</v>
      </c>
      <c r="H93" s="99">
        <v>0</v>
      </c>
    </row>
    <row r="94" spans="1:8" ht="12.75">
      <c r="A94" s="39" t="s">
        <v>163</v>
      </c>
      <c r="B94" s="81">
        <v>0</v>
      </c>
      <c r="C94" s="81">
        <v>0</v>
      </c>
      <c r="D94" s="99">
        <v>0</v>
      </c>
      <c r="E94" s="54"/>
      <c r="F94" s="81">
        <v>0</v>
      </c>
      <c r="G94" s="81">
        <v>0</v>
      </c>
      <c r="H94" s="99">
        <v>0</v>
      </c>
    </row>
    <row r="95" spans="1:8" ht="12.75">
      <c r="A95" s="39" t="s">
        <v>45</v>
      </c>
      <c r="B95" s="81">
        <v>0</v>
      </c>
      <c r="C95" s="81">
        <v>0</v>
      </c>
      <c r="D95" s="99">
        <v>0</v>
      </c>
      <c r="E95" s="54"/>
      <c r="F95" s="81">
        <v>0</v>
      </c>
      <c r="G95" s="81">
        <v>0</v>
      </c>
      <c r="H95" s="99">
        <v>0</v>
      </c>
    </row>
    <row r="96" spans="1:8" ht="12.75">
      <c r="A96" s="39" t="s">
        <v>46</v>
      </c>
      <c r="B96" s="81">
        <v>0</v>
      </c>
      <c r="C96" s="81">
        <v>0</v>
      </c>
      <c r="D96" s="99">
        <v>0</v>
      </c>
      <c r="E96" s="54"/>
      <c r="F96" s="81">
        <v>0</v>
      </c>
      <c r="G96" s="81">
        <v>0</v>
      </c>
      <c r="H96" s="99">
        <v>0</v>
      </c>
    </row>
    <row r="97" spans="1:8" ht="12.75">
      <c r="A97" s="39" t="s">
        <v>86</v>
      </c>
      <c r="B97" s="81">
        <v>0</v>
      </c>
      <c r="C97" s="81">
        <v>77.7363184079602</v>
      </c>
      <c r="D97" s="99">
        <v>77.7363184079602</v>
      </c>
      <c r="E97" s="54"/>
      <c r="F97" s="81">
        <v>0</v>
      </c>
      <c r="G97" s="81">
        <v>82.91873963515755</v>
      </c>
      <c r="H97" s="99">
        <v>82.91873963515755</v>
      </c>
    </row>
    <row r="98" spans="1:8" ht="12.75">
      <c r="A98" s="39" t="s">
        <v>47</v>
      </c>
      <c r="B98" s="81">
        <v>155.4726368159204</v>
      </c>
      <c r="C98" s="81">
        <v>621.8905472636816</v>
      </c>
      <c r="D98" s="99">
        <v>777.363184079602</v>
      </c>
      <c r="E98" s="54"/>
      <c r="F98" s="81">
        <v>165.8374792703151</v>
      </c>
      <c r="G98" s="81">
        <v>736.771356141466</v>
      </c>
      <c r="H98" s="99">
        <v>902.608835411781</v>
      </c>
    </row>
    <row r="99" spans="1:8" ht="12.75">
      <c r="A99" s="54" t="s">
        <v>193</v>
      </c>
      <c r="B99" s="81">
        <v>0</v>
      </c>
      <c r="C99" s="81">
        <v>0</v>
      </c>
      <c r="D99" s="99">
        <v>0</v>
      </c>
      <c r="E99" s="54"/>
      <c r="F99" s="81">
        <v>0</v>
      </c>
      <c r="G99" s="81">
        <v>0</v>
      </c>
      <c r="H99" s="99">
        <v>0</v>
      </c>
    </row>
    <row r="100" spans="1:8" ht="12.75">
      <c r="A100" s="54" t="s">
        <v>172</v>
      </c>
      <c r="B100" s="81">
        <v>0</v>
      </c>
      <c r="C100" s="81">
        <v>0</v>
      </c>
      <c r="D100" s="99">
        <v>0</v>
      </c>
      <c r="E100" s="54"/>
      <c r="F100" s="81">
        <v>0</v>
      </c>
      <c r="G100" s="81">
        <v>0</v>
      </c>
      <c r="H100" s="99">
        <v>0</v>
      </c>
    </row>
    <row r="101" spans="1:8" ht="12.75">
      <c r="A101" s="54" t="s">
        <v>75</v>
      </c>
      <c r="B101" s="81">
        <v>0</v>
      </c>
      <c r="C101" s="81">
        <v>77.7363184079602</v>
      </c>
      <c r="D101" s="99">
        <v>77.7363184079602</v>
      </c>
      <c r="E101" s="54"/>
      <c r="F101" s="81">
        <v>0</v>
      </c>
      <c r="G101" s="81">
        <v>82.91873963515755</v>
      </c>
      <c r="H101" s="99">
        <v>82.91873963515755</v>
      </c>
    </row>
    <row r="102" spans="1:8" ht="12.75">
      <c r="A102" s="54" t="s">
        <v>173</v>
      </c>
      <c r="B102" s="81">
        <v>0</v>
      </c>
      <c r="C102" s="81">
        <v>0</v>
      </c>
      <c r="D102" s="99">
        <v>0</v>
      </c>
      <c r="E102" s="54"/>
      <c r="F102" s="81">
        <v>0</v>
      </c>
      <c r="G102" s="81">
        <v>0</v>
      </c>
      <c r="H102" s="99">
        <v>0</v>
      </c>
    </row>
    <row r="103" spans="1:8" ht="12.75">
      <c r="A103" s="109"/>
      <c r="B103" s="105"/>
      <c r="C103" s="105"/>
      <c r="D103" s="105"/>
      <c r="E103" s="139"/>
      <c r="F103" s="82"/>
      <c r="G103" s="82"/>
      <c r="H103" s="99"/>
    </row>
    <row r="104" spans="1:7" ht="12.75">
      <c r="A104" s="40"/>
      <c r="B104" s="50"/>
      <c r="C104" s="50"/>
      <c r="D104" s="54"/>
      <c r="E104" s="54"/>
      <c r="F104" s="50"/>
      <c r="G104" s="50"/>
    </row>
    <row r="105" spans="1:8" ht="12.75">
      <c r="A105" s="41" t="s">
        <v>61</v>
      </c>
      <c r="B105" s="38"/>
      <c r="C105" s="38"/>
      <c r="D105" s="41"/>
      <c r="E105" s="41"/>
      <c r="F105" s="38"/>
      <c r="G105" s="38"/>
      <c r="H105" s="37"/>
    </row>
    <row r="106" spans="1:8" ht="12.75">
      <c r="A106" s="132" t="s">
        <v>80</v>
      </c>
      <c r="B106" s="133">
        <v>3342.6616915422883</v>
      </c>
      <c r="C106" s="133">
        <v>466.4179104477612</v>
      </c>
      <c r="D106" s="141">
        <v>3809.0796019900495</v>
      </c>
      <c r="E106" s="132"/>
      <c r="F106" s="133">
        <v>3757.2782197675356</v>
      </c>
      <c r="G106" s="133">
        <v>570.9338768711509</v>
      </c>
      <c r="H106" s="141">
        <v>4328.2120966386865</v>
      </c>
    </row>
    <row r="107" spans="1:8" ht="12.75">
      <c r="A107" s="42" t="s">
        <v>63</v>
      </c>
      <c r="B107" s="81">
        <v>0</v>
      </c>
      <c r="C107" s="81">
        <v>155.4726368159204</v>
      </c>
      <c r="D107" s="99">
        <v>155.4726368159204</v>
      </c>
      <c r="E107" s="42"/>
      <c r="F107" s="81">
        <v>0</v>
      </c>
      <c r="G107" s="81">
        <v>165.8374792703151</v>
      </c>
      <c r="H107" s="99">
        <v>165.8374792703151</v>
      </c>
    </row>
    <row r="108" spans="1:8" ht="12.75">
      <c r="A108" s="42" t="s">
        <v>65</v>
      </c>
      <c r="B108" s="81">
        <v>155.4726368159204</v>
      </c>
      <c r="C108" s="81">
        <v>1710.1990049751244</v>
      </c>
      <c r="D108" s="99">
        <v>1865.6716417910447</v>
      </c>
      <c r="E108" s="42"/>
      <c r="F108" s="81">
        <v>82.91873963515755</v>
      </c>
      <c r="G108" s="81">
        <v>1824.212271973466</v>
      </c>
      <c r="H108" s="99">
        <v>1907.1310116086236</v>
      </c>
    </row>
    <row r="109" spans="1:8" ht="12.75">
      <c r="A109" s="42" t="s">
        <v>156</v>
      </c>
      <c r="B109" s="81">
        <v>0</v>
      </c>
      <c r="C109" s="81">
        <v>0</v>
      </c>
      <c r="D109" s="99">
        <v>0</v>
      </c>
      <c r="E109" s="42"/>
      <c r="F109" s="81">
        <v>0</v>
      </c>
      <c r="G109" s="81">
        <v>0</v>
      </c>
      <c r="H109" s="99">
        <v>0</v>
      </c>
    </row>
    <row r="110" spans="1:8" ht="12.75">
      <c r="A110" s="42" t="s">
        <v>84</v>
      </c>
      <c r="B110" s="81">
        <v>0</v>
      </c>
      <c r="C110" s="81">
        <v>77.7363184079602</v>
      </c>
      <c r="D110" s="99">
        <v>77.7363184079602</v>
      </c>
      <c r="E110" s="42"/>
      <c r="F110" s="81">
        <v>0</v>
      </c>
      <c r="G110" s="81">
        <v>82.91873963515755</v>
      </c>
      <c r="H110" s="99">
        <v>82.91873963515755</v>
      </c>
    </row>
    <row r="111" spans="1:8" ht="12.75">
      <c r="A111" s="42" t="s">
        <v>178</v>
      </c>
      <c r="B111" s="81">
        <v>0</v>
      </c>
      <c r="C111" s="81">
        <v>0</v>
      </c>
      <c r="D111" s="99">
        <v>0</v>
      </c>
      <c r="E111" s="42"/>
      <c r="F111" s="81">
        <v>0</v>
      </c>
      <c r="G111" s="81">
        <v>0</v>
      </c>
      <c r="H111" s="99">
        <v>0</v>
      </c>
    </row>
    <row r="112" spans="1:8" ht="12.75">
      <c r="A112" s="42" t="s">
        <v>64</v>
      </c>
      <c r="B112" s="81">
        <v>0</v>
      </c>
      <c r="C112" s="81">
        <v>388.681592039801</v>
      </c>
      <c r="D112" s="99">
        <v>388.681592039801</v>
      </c>
      <c r="E112" s="42"/>
      <c r="F112" s="81">
        <v>0</v>
      </c>
      <c r="G112" s="81">
        <v>414.5936981757877</v>
      </c>
      <c r="H112" s="99">
        <v>414.5936981757877</v>
      </c>
    </row>
    <row r="113" spans="1:8" ht="12.75">
      <c r="A113" s="42" t="s">
        <v>48</v>
      </c>
      <c r="B113" s="81">
        <v>0</v>
      </c>
      <c r="C113" s="81">
        <v>0</v>
      </c>
      <c r="D113" s="99">
        <v>0</v>
      </c>
      <c r="E113" s="42"/>
      <c r="F113" s="81">
        <v>0</v>
      </c>
      <c r="G113" s="81">
        <v>0</v>
      </c>
      <c r="H113" s="99">
        <v>0</v>
      </c>
    </row>
    <row r="114" spans="1:8" ht="12.75">
      <c r="A114" s="42" t="s">
        <v>49</v>
      </c>
      <c r="B114" s="81">
        <v>0</v>
      </c>
      <c r="C114" s="81">
        <v>0</v>
      </c>
      <c r="D114" s="99">
        <v>0</v>
      </c>
      <c r="E114" s="42"/>
      <c r="F114" s="81">
        <v>0</v>
      </c>
      <c r="G114" s="81">
        <v>0</v>
      </c>
      <c r="H114" s="99">
        <v>0</v>
      </c>
    </row>
    <row r="115" spans="1:8" ht="12.75">
      <c r="A115" s="132" t="s">
        <v>154</v>
      </c>
      <c r="B115" s="133">
        <v>0</v>
      </c>
      <c r="C115" s="133">
        <v>0</v>
      </c>
      <c r="D115" s="141">
        <v>0</v>
      </c>
      <c r="E115" s="132"/>
      <c r="F115" s="133">
        <v>0</v>
      </c>
      <c r="G115" s="133">
        <v>0</v>
      </c>
      <c r="H115" s="141">
        <v>0</v>
      </c>
    </row>
    <row r="116" spans="1:8" ht="12.75">
      <c r="A116" s="132" t="s">
        <v>76</v>
      </c>
      <c r="B116" s="133">
        <v>2487.5621890547263</v>
      </c>
      <c r="C116" s="133">
        <v>3342.6616915422883</v>
      </c>
      <c r="D116" s="141">
        <v>5830.223880597015</v>
      </c>
      <c r="E116" s="132"/>
      <c r="F116" s="133">
        <v>2653.3996683250416</v>
      </c>
      <c r="G116" s="133">
        <v>3565.505804311774</v>
      </c>
      <c r="H116" s="141">
        <v>6218.905472636816</v>
      </c>
    </row>
    <row r="117" spans="1:8" ht="12.75">
      <c r="A117" s="132" t="s">
        <v>62</v>
      </c>
      <c r="B117" s="133">
        <v>9717.039800995024</v>
      </c>
      <c r="C117" s="133">
        <v>2332.089552238806</v>
      </c>
      <c r="D117" s="141">
        <v>12049.12935323383</v>
      </c>
      <c r="E117" s="132"/>
      <c r="F117" s="133">
        <v>10087.594333764366</v>
      </c>
      <c r="G117" s="133">
        <v>2478.064888479775</v>
      </c>
      <c r="H117" s="141">
        <v>12565.659222244141</v>
      </c>
    </row>
    <row r="118" spans="1:8" ht="12.75">
      <c r="A118" s="132" t="s">
        <v>50</v>
      </c>
      <c r="B118" s="133">
        <v>0</v>
      </c>
      <c r="C118" s="133">
        <v>155.4726368159204</v>
      </c>
      <c r="D118" s="141">
        <v>155.4726368159204</v>
      </c>
      <c r="E118" s="132"/>
      <c r="F118" s="133">
        <v>0</v>
      </c>
      <c r="G118" s="133">
        <v>165.8374792703151</v>
      </c>
      <c r="H118" s="141">
        <v>165.8374792703151</v>
      </c>
    </row>
    <row r="119" spans="1:8" ht="12.75">
      <c r="A119" s="132" t="s">
        <v>81</v>
      </c>
      <c r="B119" s="133">
        <v>155.4726368159204</v>
      </c>
      <c r="C119" s="133">
        <v>544.1542288557214</v>
      </c>
      <c r="D119" s="141">
        <v>699.6268656716418</v>
      </c>
      <c r="E119" s="132"/>
      <c r="F119" s="133">
        <v>239.2589183305207</v>
      </c>
      <c r="G119" s="133">
        <v>1167.8026899277475</v>
      </c>
      <c r="H119" s="141">
        <v>1407.061608258268</v>
      </c>
    </row>
    <row r="120" spans="1:8" ht="12.75">
      <c r="A120" s="132" t="s">
        <v>79</v>
      </c>
      <c r="B120" s="133">
        <v>777.363184079602</v>
      </c>
      <c r="C120" s="133">
        <v>2332.089552238806</v>
      </c>
      <c r="D120" s="141">
        <v>3109.452736318408</v>
      </c>
      <c r="E120" s="132"/>
      <c r="F120" s="133">
        <v>829.1873963515754</v>
      </c>
      <c r="G120" s="133">
        <v>2560.983628114932</v>
      </c>
      <c r="H120" s="141">
        <v>3390.1710244665073</v>
      </c>
    </row>
    <row r="121" spans="1:8" ht="12.75">
      <c r="A121" s="134" t="s">
        <v>51</v>
      </c>
      <c r="B121" s="133">
        <v>12126.86567164179</v>
      </c>
      <c r="C121" s="133">
        <v>2254.3532338308455</v>
      </c>
      <c r="D121" s="141">
        <v>14381.218905472635</v>
      </c>
      <c r="E121" s="134"/>
      <c r="F121" s="133">
        <v>21181.902528473634</v>
      </c>
      <c r="G121" s="133">
        <v>5175.663532557477</v>
      </c>
      <c r="H121" s="141">
        <v>26357.56606103111</v>
      </c>
    </row>
    <row r="122" spans="1:8" ht="12.75">
      <c r="A122" s="23" t="s">
        <v>179</v>
      </c>
      <c r="B122" s="81">
        <v>0</v>
      </c>
      <c r="C122" s="81">
        <v>0</v>
      </c>
      <c r="D122" s="99">
        <v>0</v>
      </c>
      <c r="E122" s="23"/>
      <c r="F122" s="81">
        <v>0</v>
      </c>
      <c r="G122" s="81">
        <v>0</v>
      </c>
      <c r="H122" s="99">
        <v>0</v>
      </c>
    </row>
    <row r="123" spans="1:8" ht="12.75">
      <c r="A123" s="23" t="s">
        <v>87</v>
      </c>
      <c r="B123" s="81">
        <v>0</v>
      </c>
      <c r="C123" s="81">
        <v>77.7363184079602</v>
      </c>
      <c r="D123" s="99">
        <v>77.7363184079602</v>
      </c>
      <c r="E123" s="23"/>
      <c r="F123" s="81">
        <v>0</v>
      </c>
      <c r="G123" s="81">
        <v>82.91873963515755</v>
      </c>
      <c r="H123" s="99">
        <v>82.91873963515755</v>
      </c>
    </row>
    <row r="124" spans="1:8" ht="12.75">
      <c r="A124" s="23" t="s">
        <v>159</v>
      </c>
      <c r="B124" s="81">
        <v>0</v>
      </c>
      <c r="C124" s="81">
        <v>0</v>
      </c>
      <c r="D124" s="99">
        <v>0</v>
      </c>
      <c r="E124" s="23"/>
      <c r="F124" s="81">
        <v>0</v>
      </c>
      <c r="G124" s="81">
        <v>0</v>
      </c>
      <c r="H124" s="99">
        <v>0</v>
      </c>
    </row>
    <row r="125" spans="1:8" ht="12.75">
      <c r="A125" s="23" t="s">
        <v>155</v>
      </c>
      <c r="B125" s="81">
        <v>0</v>
      </c>
      <c r="C125" s="81">
        <v>0</v>
      </c>
      <c r="D125" s="99">
        <v>0</v>
      </c>
      <c r="E125" s="23"/>
      <c r="F125" s="81">
        <v>0</v>
      </c>
      <c r="G125" s="81">
        <v>0</v>
      </c>
      <c r="H125" s="99">
        <v>0</v>
      </c>
    </row>
    <row r="126" spans="1:8" ht="12.75">
      <c r="A126" s="109"/>
      <c r="B126" s="105"/>
      <c r="C126" s="105"/>
      <c r="D126" s="105"/>
      <c r="E126" s="139"/>
      <c r="F126" s="82"/>
      <c r="G126" s="82"/>
      <c r="H126" s="82"/>
    </row>
    <row r="127" spans="1:7" ht="12.75">
      <c r="A127" s="33"/>
      <c r="B127" s="2"/>
      <c r="C127" s="2"/>
      <c r="D127" s="51"/>
      <c r="E127" s="51"/>
      <c r="F127" s="100"/>
      <c r="G127" s="100"/>
    </row>
    <row r="128" spans="1:8" ht="12.75">
      <c r="A128" s="35" t="s">
        <v>52</v>
      </c>
      <c r="B128" s="38"/>
      <c r="C128" s="38"/>
      <c r="D128" s="35"/>
      <c r="E128" s="35"/>
      <c r="F128" s="38"/>
      <c r="G128" s="38"/>
      <c r="H128" s="37"/>
    </row>
    <row r="129" spans="1:8" ht="12.75">
      <c r="A129" s="86" t="s">
        <v>164</v>
      </c>
      <c r="B129" s="98">
        <v>0</v>
      </c>
      <c r="C129" s="98">
        <v>0</v>
      </c>
      <c r="D129" s="107">
        <v>0</v>
      </c>
      <c r="E129" s="86"/>
      <c r="F129" s="81">
        <v>0</v>
      </c>
      <c r="G129" s="81">
        <v>0</v>
      </c>
      <c r="H129" s="99">
        <v>0</v>
      </c>
    </row>
    <row r="130" spans="1:8" ht="12.75">
      <c r="A130" s="142" t="s">
        <v>68</v>
      </c>
      <c r="B130" s="143"/>
      <c r="C130" s="143"/>
      <c r="D130" s="107">
        <v>0</v>
      </c>
      <c r="E130" s="144"/>
      <c r="F130" s="133">
        <v>0</v>
      </c>
      <c r="G130" s="133">
        <v>0</v>
      </c>
      <c r="H130" s="141">
        <v>0</v>
      </c>
    </row>
    <row r="131" spans="1:8" ht="12.75">
      <c r="A131" s="86" t="s">
        <v>170</v>
      </c>
      <c r="B131" s="133">
        <v>0</v>
      </c>
      <c r="C131" s="133">
        <v>0</v>
      </c>
      <c r="D131" s="107">
        <v>0</v>
      </c>
      <c r="E131" s="86"/>
      <c r="F131" s="133">
        <v>0</v>
      </c>
      <c r="G131" s="133">
        <v>0</v>
      </c>
      <c r="H131" s="141">
        <v>0</v>
      </c>
    </row>
    <row r="132" spans="1:8" ht="12.75">
      <c r="A132" s="86" t="s">
        <v>91</v>
      </c>
      <c r="B132" s="133">
        <v>77.7363184079602</v>
      </c>
      <c r="C132" s="133">
        <v>0</v>
      </c>
      <c r="D132" s="107">
        <v>77.7363184079602</v>
      </c>
      <c r="E132" s="86"/>
      <c r="F132" s="133">
        <v>82.91873963515755</v>
      </c>
      <c r="G132" s="133">
        <v>0</v>
      </c>
      <c r="H132" s="141">
        <v>82.91873963515755</v>
      </c>
    </row>
    <row r="133" spans="1:8" ht="12.75">
      <c r="A133" s="86" t="s">
        <v>66</v>
      </c>
      <c r="B133" s="133">
        <v>388.681592039801</v>
      </c>
      <c r="C133" s="133">
        <v>2098.880597014925</v>
      </c>
      <c r="D133" s="107">
        <v>2487.5621890547263</v>
      </c>
      <c r="E133" s="86"/>
      <c r="F133" s="133">
        <v>395.5990970258838</v>
      </c>
      <c r="G133" s="133">
        <v>5028.820654437066</v>
      </c>
      <c r="H133" s="141">
        <v>5424.4197514629495</v>
      </c>
    </row>
    <row r="134" spans="1:8" ht="12.75">
      <c r="A134" s="86" t="s">
        <v>67</v>
      </c>
      <c r="B134" s="133">
        <v>855.0995024875622</v>
      </c>
      <c r="C134" s="133">
        <v>1554.726368159204</v>
      </c>
      <c r="D134" s="107">
        <v>2409.825870646766</v>
      </c>
      <c r="E134" s="86"/>
      <c r="F134" s="133">
        <v>1866.5848437694056</v>
      </c>
      <c r="G134" s="133">
        <v>4438.89217641601</v>
      </c>
      <c r="H134" s="141">
        <v>6305.477020185416</v>
      </c>
    </row>
    <row r="135" spans="1:8" ht="12.75">
      <c r="A135" s="86" t="s">
        <v>157</v>
      </c>
      <c r="B135" s="133">
        <v>0</v>
      </c>
      <c r="C135" s="133">
        <v>0</v>
      </c>
      <c r="D135" s="107">
        <v>0</v>
      </c>
      <c r="E135" s="86"/>
      <c r="F135" s="133">
        <v>0</v>
      </c>
      <c r="G135" s="133">
        <v>0</v>
      </c>
      <c r="H135" s="141">
        <v>0</v>
      </c>
    </row>
    <row r="136" spans="1:8" ht="12.75">
      <c r="A136" s="86" t="s">
        <v>165</v>
      </c>
      <c r="B136" s="133">
        <v>0</v>
      </c>
      <c r="C136" s="133">
        <v>0</v>
      </c>
      <c r="D136" s="107">
        <v>0</v>
      </c>
      <c r="E136" s="86"/>
      <c r="F136" s="133">
        <v>0</v>
      </c>
      <c r="G136" s="133">
        <v>0</v>
      </c>
      <c r="H136" s="141">
        <v>0</v>
      </c>
    </row>
    <row r="137" spans="1:8" ht="12.75">
      <c r="A137" s="109"/>
      <c r="B137" s="105"/>
      <c r="C137" s="105"/>
      <c r="D137" s="105"/>
      <c r="E137" s="59"/>
      <c r="F137" s="82"/>
      <c r="G137" s="82"/>
      <c r="H137" s="82"/>
    </row>
    <row r="138" spans="2:8" ht="12.75">
      <c r="B138" s="50"/>
      <c r="C138" s="50"/>
      <c r="F138" s="50"/>
      <c r="G138" s="50"/>
      <c r="H138" s="103"/>
    </row>
    <row r="139" spans="1:8" ht="12.75">
      <c r="A139" s="108"/>
      <c r="B139" s="82"/>
      <c r="C139" s="82"/>
      <c r="D139" s="82"/>
      <c r="E139" s="59"/>
      <c r="F139" s="82"/>
      <c r="G139" s="82"/>
      <c r="H139" s="82"/>
    </row>
    <row r="140" ht="12.75">
      <c r="T140" s="49"/>
    </row>
    <row r="141" ht="12.75">
      <c r="T141" s="49"/>
    </row>
    <row r="142" ht="12.75">
      <c r="T142" s="49"/>
    </row>
    <row r="143" ht="12.75">
      <c r="T143" s="49"/>
    </row>
    <row r="144" ht="12.75">
      <c r="T144" s="49"/>
    </row>
    <row r="145" ht="12.75">
      <c r="T145" s="49"/>
    </row>
  </sheetData>
  <mergeCells count="6">
    <mergeCell ref="A1:H1"/>
    <mergeCell ref="B2:C2"/>
    <mergeCell ref="F9:H9"/>
    <mergeCell ref="G2:H2"/>
    <mergeCell ref="L6:M6"/>
    <mergeCell ref="I3:L3"/>
  </mergeCells>
  <printOptions gridLines="1" horizontalCentered="1" verticalCentered="1"/>
  <pageMargins left="0.75" right="0.75" top="1" bottom="1" header="0.511811023" footer="0.511811023"/>
  <pageSetup horizontalDpi="300" verticalDpi="300" orientation="landscape" scale="47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Calabretta</dc:creator>
  <cp:keywords/>
  <dc:description/>
  <cp:lastModifiedBy>Christopher Calabretta</cp:lastModifiedBy>
  <dcterms:created xsi:type="dcterms:W3CDTF">2005-07-28T16:06:29Z</dcterms:created>
  <dcterms:modified xsi:type="dcterms:W3CDTF">2006-08-03T16:41:31Z</dcterms:modified>
  <cp:category/>
  <cp:version/>
  <cp:contentType/>
  <cp:contentStatus/>
</cp:coreProperties>
</file>