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7"/>
  </bookViews>
  <sheets>
    <sheet name="2x500" sheetId="1" r:id="rId1"/>
    <sheet name="2x300" sheetId="2" r:id="rId2"/>
    <sheet name="2x38" sheetId="3" r:id="rId3"/>
    <sheet name="10x500" sheetId="4" r:id="rId4"/>
    <sheet name="10x300" sheetId="5" r:id="rId5"/>
    <sheet name="2total" sheetId="6" r:id="rId6"/>
    <sheet name="10total" sheetId="7" r:id="rId7"/>
    <sheet name="total" sheetId="8" r:id="rId8"/>
  </sheets>
  <definedNames>
    <definedName name="SHARED_FORMULA_48">IT1+IU1</definedName>
    <definedName name="SHARED_FORMULA_49">IU1+IV1</definedName>
    <definedName name="SHARED_FORMULA_50">IQ1+IT1</definedName>
    <definedName name="SHARED_FORMULA_53">IP1+IT1</definedName>
    <definedName name="SHARED_FORMULA_54">IP1+IT1</definedName>
    <definedName name="SHARED_FORMULA_55">IT1+IU1</definedName>
    <definedName name="SHARED_FORMULA_56">IU1+IV1</definedName>
    <definedName name="SHARED_FORMULA_57">IQ1+IT1</definedName>
    <definedName name="SHARED_FORMULA_58">IU1+IV1</definedName>
    <definedName name="SHARED_FORMULA_59">IP1+IT1</definedName>
    <definedName name="SHARED_FORMULA_60">IP1+IT1</definedName>
    <definedName name="SHARED_FORMULA_61">IQ1+IT1</definedName>
  </definedNames>
  <calcPr fullCalcOnLoad="1"/>
</workbook>
</file>

<file path=xl/sharedStrings.xml><?xml version="1.0" encoding="utf-8"?>
<sst xmlns="http://schemas.openxmlformats.org/spreadsheetml/2006/main" count="599" uniqueCount="116">
  <si>
    <r>
      <rPr>
        <sz val="10"/>
        <color indexed="8"/>
        <rFont val="Arial"/>
        <family val="2"/>
      </rPr>
      <t>Benthic Sample Data</t>
    </r>
  </si>
  <si>
    <t>15 cores total</t>
  </si>
  <si>
    <t xml:space="preserve">core area = </t>
  </si>
  <si>
    <t>8.04 cm^2</t>
  </si>
  <si>
    <t>multiplier for # per sq. meter =</t>
  </si>
  <si>
    <t>sample</t>
  </si>
  <si>
    <t>species</t>
  </si>
  <si>
    <t>Sum</t>
  </si>
  <si>
    <t>Mean</t>
  </si>
  <si>
    <r>
      <rPr>
        <sz val="10"/>
        <color indexed="8"/>
        <rFont val="Arial"/>
        <family val="2"/>
      </rPr>
      <t>#/sq meter</t>
    </r>
  </si>
  <si>
    <r>
      <rPr>
        <b/>
        <sz val="10"/>
        <color indexed="8"/>
        <rFont val="Arial"/>
        <family val="2"/>
      </rPr>
      <t>Polychaetes</t>
    </r>
  </si>
  <si>
    <r>
      <rPr>
        <sz val="10"/>
        <color indexed="8"/>
        <rFont val="Arial"/>
        <family val="2"/>
      </rPr>
      <t>Ampharete spp.</t>
    </r>
  </si>
  <si>
    <r>
      <rPr>
        <sz val="10"/>
        <color indexed="8"/>
        <rFont val="Arial"/>
        <family val="2"/>
      </rPr>
      <t>Anobothrus gracilis</t>
    </r>
  </si>
  <si>
    <r>
      <rPr>
        <sz val="10"/>
        <color indexed="8"/>
        <rFont val="Arial"/>
        <family val="2"/>
      </rPr>
      <t>Arabella iricolor</t>
    </r>
  </si>
  <si>
    <r>
      <rPr>
        <sz val="10"/>
        <color indexed="8"/>
        <rFont val="Arial"/>
        <family val="2"/>
      </rPr>
      <t>Aricidea (catherinae?)</t>
    </r>
  </si>
  <si>
    <r>
      <rPr>
        <sz val="10"/>
        <color indexed="8"/>
        <rFont val="Arial"/>
        <family val="2"/>
      </rPr>
      <t>Asabellides oculata</t>
    </r>
  </si>
  <si>
    <r>
      <rPr>
        <sz val="10"/>
        <color indexed="8"/>
        <rFont val="Arial"/>
        <family val="2"/>
      </rPr>
      <t>Brada villosa</t>
    </r>
  </si>
  <si>
    <r>
      <rPr>
        <sz val="10"/>
        <color indexed="8"/>
        <rFont val="Arial"/>
        <family val="2"/>
      </rPr>
      <t>Capitella capitata</t>
    </r>
  </si>
  <si>
    <r>
      <rPr>
        <sz val="10"/>
        <color indexed="8"/>
        <rFont val="Arial"/>
        <family val="2"/>
      </rPr>
      <t>Glycera americana</t>
    </r>
  </si>
  <si>
    <r>
      <rPr>
        <sz val="10"/>
        <color indexed="8"/>
        <rFont val="Arial"/>
        <family val="2"/>
      </rPr>
      <t>Lumbrinerid</t>
    </r>
  </si>
  <si>
    <r>
      <rPr>
        <sz val="10"/>
        <color indexed="8"/>
        <rFont val="Arial"/>
        <family val="2"/>
      </rPr>
      <t>Maldanid (Clymenella?)</t>
    </r>
  </si>
  <si>
    <r>
      <rPr>
        <sz val="10"/>
        <color indexed="8"/>
        <rFont val="Arial"/>
        <family val="2"/>
      </rPr>
      <t>Mediomastus ambiseta</t>
    </r>
  </si>
  <si>
    <r>
      <rPr>
        <sz val="10"/>
        <color indexed="8"/>
        <rFont val="Arial"/>
        <family val="2"/>
      </rPr>
      <t>Nephtys  incisa</t>
    </r>
  </si>
  <si>
    <r>
      <rPr>
        <sz val="10"/>
        <color indexed="8"/>
        <rFont val="Arial"/>
        <family val="2"/>
      </rPr>
      <t>Ninoe nigripes</t>
    </r>
  </si>
  <si>
    <r>
      <rPr>
        <sz val="10"/>
        <color indexed="8"/>
        <rFont val="Arial"/>
        <family val="2"/>
      </rPr>
      <t>Oweniid ?</t>
    </r>
  </si>
  <si>
    <r>
      <rPr>
        <sz val="10"/>
        <color indexed="8"/>
        <rFont val="Arial"/>
        <family val="2"/>
      </rPr>
      <t>Pherusa aspera</t>
    </r>
  </si>
  <si>
    <r>
      <rPr>
        <sz val="10"/>
        <color indexed="8"/>
        <rFont val="Arial"/>
        <family val="2"/>
      </rPr>
      <t>Pholoe minuta</t>
    </r>
  </si>
  <si>
    <r>
      <rPr>
        <sz val="10"/>
        <color indexed="8"/>
        <rFont val="Arial"/>
        <family val="2"/>
      </rPr>
      <t>Polycirrus medusa</t>
    </r>
  </si>
  <si>
    <r>
      <rPr>
        <sz val="10"/>
        <color indexed="8"/>
        <rFont val="Arial"/>
        <family val="2"/>
      </rPr>
      <t>Polydora sp.</t>
    </r>
  </si>
  <si>
    <r>
      <rPr>
        <sz val="10"/>
        <color indexed="8"/>
        <rFont val="Arial"/>
        <family val="2"/>
      </rPr>
      <t>Polynoid</t>
    </r>
  </si>
  <si>
    <r>
      <rPr>
        <sz val="10"/>
        <color indexed="8"/>
        <rFont val="Arial"/>
        <family val="2"/>
      </rPr>
      <t>Prionospio steenstrupi</t>
    </r>
  </si>
  <si>
    <r>
      <rPr>
        <sz val="10"/>
        <color indexed="8"/>
        <rFont val="Arial"/>
        <family val="2"/>
      </rPr>
      <t>Streblospio benedicti</t>
    </r>
  </si>
  <si>
    <r>
      <rPr>
        <sz val="10"/>
        <color indexed="8"/>
        <rFont val="Arial"/>
        <family val="2"/>
      </rPr>
      <t>Tharyx acutus</t>
    </r>
  </si>
  <si>
    <t>unknown</t>
  </si>
  <si>
    <r>
      <rPr>
        <b/>
        <sz val="10"/>
        <color indexed="8"/>
        <rFont val="Arial"/>
        <family val="2"/>
      </rPr>
      <t>Molluscs</t>
    </r>
  </si>
  <si>
    <r>
      <rPr>
        <sz val="10"/>
        <color indexed="8"/>
        <rFont val="Arial"/>
        <family val="2"/>
      </rPr>
      <t>Acteocina canaliculata</t>
    </r>
  </si>
  <si>
    <r>
      <rPr>
        <sz val="10"/>
        <color indexed="8"/>
        <rFont val="Arial"/>
        <family val="2"/>
      </rPr>
      <t>Buccinum undatum ?</t>
    </r>
  </si>
  <si>
    <r>
      <rPr>
        <sz val="10"/>
        <color indexed="8"/>
        <rFont val="Arial"/>
        <family val="2"/>
      </rPr>
      <t>Cylichna alba</t>
    </r>
  </si>
  <si>
    <r>
      <rPr>
        <sz val="10"/>
        <color indexed="8"/>
        <rFont val="Arial"/>
        <family val="2"/>
      </rPr>
      <t>Mulinia lateralis</t>
    </r>
  </si>
  <si>
    <r>
      <rPr>
        <sz val="10"/>
        <color indexed="8"/>
        <rFont val="Arial"/>
        <family val="2"/>
      </rPr>
      <t>Nucula annulata</t>
    </r>
  </si>
  <si>
    <r>
      <rPr>
        <sz val="10"/>
        <color indexed="8"/>
        <rFont val="Arial"/>
        <family val="2"/>
      </rPr>
      <t>Turbonilla sp.</t>
    </r>
  </si>
  <si>
    <t>unknown gastropod</t>
  </si>
  <si>
    <r>
      <rPr>
        <sz val="10"/>
        <color indexed="8"/>
        <rFont val="Arial"/>
        <family val="2"/>
      </rPr>
      <t>Yoldia (limatula?)</t>
    </r>
  </si>
  <si>
    <r>
      <rPr>
        <b/>
        <sz val="10"/>
        <color indexed="8"/>
        <rFont val="Arial"/>
        <family val="2"/>
      </rPr>
      <t>Arthropods-Amphipods</t>
    </r>
  </si>
  <si>
    <r>
      <rPr>
        <sz val="10"/>
        <color indexed="8"/>
        <rFont val="Arial"/>
        <family val="2"/>
      </rPr>
      <t>Ampelisca (abdita?)</t>
    </r>
  </si>
  <si>
    <r>
      <rPr>
        <sz val="10"/>
        <color indexed="8"/>
        <rFont val="Arial"/>
        <family val="2"/>
      </rPr>
      <t>Leptocheirus pinguis</t>
    </r>
  </si>
  <si>
    <t>Arthropods-Copepods</t>
  </si>
  <si>
    <r>
      <rPr>
        <sz val="10"/>
        <color indexed="8"/>
        <rFont val="Arial"/>
        <family val="2"/>
      </rPr>
      <t>Acartia tonsa</t>
    </r>
  </si>
  <si>
    <r>
      <rPr>
        <sz val="10"/>
        <color indexed="8"/>
        <rFont val="Arial"/>
        <family val="2"/>
      </rPr>
      <t>Harpacticus spp.</t>
    </r>
  </si>
  <si>
    <r>
      <rPr>
        <sz val="10"/>
        <color indexed="8"/>
        <rFont val="Arial"/>
        <family val="2"/>
      </rPr>
      <t>unk. copepod</t>
    </r>
  </si>
  <si>
    <t>Arthropods-Other</t>
  </si>
  <si>
    <r>
      <rPr>
        <sz val="10"/>
        <color indexed="8"/>
        <rFont val="Arial"/>
        <family val="2"/>
      </rPr>
      <t>Crangon septemspinosa</t>
    </r>
  </si>
  <si>
    <r>
      <rPr>
        <sz val="10"/>
        <color indexed="8"/>
        <rFont val="Arial"/>
        <family val="2"/>
      </rPr>
      <t xml:space="preserve">Ostracod </t>
    </r>
  </si>
  <si>
    <r>
      <rPr>
        <sz val="10"/>
        <color indexed="8"/>
        <rFont val="Arial"/>
        <family val="2"/>
      </rPr>
      <t>Pagurus spp.</t>
    </r>
  </si>
  <si>
    <r>
      <rPr>
        <sz val="10"/>
        <color indexed="8"/>
        <rFont val="Arial"/>
        <family val="2"/>
      </rPr>
      <t>Unciola irrorata</t>
    </r>
  </si>
  <si>
    <t>Other</t>
  </si>
  <si>
    <r>
      <rPr>
        <sz val="10"/>
        <color indexed="8"/>
        <rFont val="Arial"/>
        <family val="2"/>
      </rPr>
      <t>Kinorhynch (Pycnophyes?)</t>
    </r>
  </si>
  <si>
    <t>Nematode</t>
  </si>
  <si>
    <r>
      <rPr>
        <sz val="10"/>
        <color indexed="8"/>
        <rFont val="Arial"/>
        <family val="2"/>
      </rPr>
      <t>Nemertean</t>
    </r>
  </si>
  <si>
    <r>
      <rPr>
        <sz val="10"/>
        <color indexed="8"/>
        <rFont val="Arial"/>
        <family val="2"/>
      </rPr>
      <t>Tubulanus pellucidus</t>
    </r>
  </si>
  <si>
    <t>1.04cm^2</t>
  </si>
  <si>
    <t>9.08cm^2</t>
  </si>
  <si>
    <t>OVERALL TOTALS</t>
  </si>
  <si>
    <r>
      <rPr>
        <sz val="10"/>
        <color indexed="8"/>
        <rFont val="Arial"/>
        <family val="2"/>
      </rPr>
      <t>0-2cm</t>
    </r>
  </si>
  <si>
    <t xml:space="preserve"> section</t>
  </si>
  <si>
    <t>2-10</t>
  </si>
  <si>
    <t>cm section</t>
  </si>
  <si>
    <t>0-10</t>
  </si>
  <si>
    <t>sieve</t>
  </si>
  <si>
    <t>size(um)</t>
  </si>
  <si>
    <t xml:space="preserve">        sieve size(um)</t>
  </si>
  <si>
    <t>500+300</t>
  </si>
  <si>
    <t>Pherusa affinis</t>
  </si>
  <si>
    <t>Eteone trilineata</t>
  </si>
  <si>
    <t>unknown bivalve</t>
  </si>
  <si>
    <t>Scolelepis squamatus cf.</t>
  </si>
  <si>
    <t>Harmothoe extenuata cf</t>
  </si>
  <si>
    <t>Aphrodita hastata</t>
  </si>
  <si>
    <t>Scolopsis acutis</t>
  </si>
  <si>
    <t>Spiosetosa cf.</t>
  </si>
  <si>
    <t>Sabiellidae??</t>
  </si>
  <si>
    <t>Paranatis speciosa</t>
  </si>
  <si>
    <t xml:space="preserve">Phyllodocidae </t>
  </si>
  <si>
    <t>Scoloplos armiger</t>
  </si>
  <si>
    <t>Hermothoe extenuata</t>
  </si>
  <si>
    <t>Nereis pelagica cf.</t>
  </si>
  <si>
    <t>Streblosoma spiralis</t>
  </si>
  <si>
    <t>Scolelepsis squamatus</t>
  </si>
  <si>
    <t>Polyphysia crassa</t>
  </si>
  <si>
    <t>unkknown</t>
  </si>
  <si>
    <t>Laterina cf.</t>
  </si>
  <si>
    <t>crepidula larvae?</t>
  </si>
  <si>
    <t>crepidula sp?</t>
  </si>
  <si>
    <t>Amphitrite affinis</t>
  </si>
  <si>
    <t>unknown arthropod</t>
  </si>
  <si>
    <t>unk. Amphipod</t>
  </si>
  <si>
    <t>nauplei</t>
  </si>
  <si>
    <t>isopod</t>
  </si>
  <si>
    <t>Turbillarian</t>
  </si>
  <si>
    <t>Cistina granulata cf.</t>
  </si>
  <si>
    <t>Mya arenaria</t>
  </si>
  <si>
    <t>Polyphyssia crassa cf.</t>
  </si>
  <si>
    <t xml:space="preserve">Gammarus sp. </t>
  </si>
  <si>
    <t>North Jamestown Station- 2002</t>
  </si>
  <si>
    <t>Parantis speciosa</t>
  </si>
  <si>
    <t>Phyllodocidae</t>
  </si>
  <si>
    <t>Scolelepis armiger</t>
  </si>
  <si>
    <t>Gammarus sp</t>
  </si>
  <si>
    <t>Spiochaetopterus oculatus</t>
  </si>
  <si>
    <r>
      <t xml:space="preserve">0-2 cm fraction combined (300+500 </t>
    </r>
    <r>
      <rPr>
        <sz val="10"/>
        <rFont val="Tahoma"/>
        <family val="0"/>
      </rPr>
      <t>μ</t>
    </r>
    <r>
      <rPr>
        <sz val="10"/>
        <rFont val="Arial"/>
        <family val="0"/>
      </rPr>
      <t>m)</t>
    </r>
  </si>
  <si>
    <r>
      <t xml:space="preserve">2-10 cm fraction combined (300+500 </t>
    </r>
    <r>
      <rPr>
        <sz val="10"/>
        <rFont val="Tahoma"/>
        <family val="0"/>
      </rPr>
      <t>μ</t>
    </r>
    <r>
      <rPr>
        <sz val="10"/>
        <rFont val="Arial"/>
        <family val="0"/>
      </rPr>
      <t>m)</t>
    </r>
  </si>
  <si>
    <r>
      <t xml:space="preserve">0-2 cm fraction, 500 </t>
    </r>
    <r>
      <rPr>
        <sz val="10"/>
        <rFont val="Tahoma"/>
        <family val="0"/>
      </rPr>
      <t>μ</t>
    </r>
    <r>
      <rPr>
        <sz val="10"/>
        <rFont val="Arial"/>
        <family val="0"/>
      </rPr>
      <t>m</t>
    </r>
  </si>
  <si>
    <r>
      <t xml:space="preserve">0-2 cm fraction, 300 </t>
    </r>
    <r>
      <rPr>
        <sz val="10"/>
        <rFont val="Tahoma"/>
        <family val="0"/>
      </rPr>
      <t>μ</t>
    </r>
    <r>
      <rPr>
        <sz val="10"/>
        <rFont val="Arial"/>
        <family val="0"/>
      </rPr>
      <t>m</t>
    </r>
  </si>
  <si>
    <r>
      <t xml:space="preserve">0-2 cm fraction, 38 </t>
    </r>
    <r>
      <rPr>
        <sz val="10"/>
        <rFont val="Tahoma"/>
        <family val="0"/>
      </rPr>
      <t>μ</t>
    </r>
    <r>
      <rPr>
        <sz val="10"/>
        <rFont val="Arial"/>
        <family val="0"/>
      </rPr>
      <t>m</t>
    </r>
  </si>
  <si>
    <r>
      <t xml:space="preserve">2-10 cm fraction, 500 </t>
    </r>
    <r>
      <rPr>
        <sz val="10"/>
        <rFont val="Tahoma"/>
        <family val="0"/>
      </rPr>
      <t>μ</t>
    </r>
    <r>
      <rPr>
        <sz val="10"/>
        <rFont val="Arial"/>
        <family val="0"/>
      </rPr>
      <t>m</t>
    </r>
  </si>
  <si>
    <r>
      <t xml:space="preserve">2-10 cm fraction, 300 </t>
    </r>
    <r>
      <rPr>
        <sz val="10"/>
        <rFont val="Tahoma"/>
        <family val="0"/>
      </rPr>
      <t>μ</t>
    </r>
    <r>
      <rPr>
        <sz val="10"/>
        <rFont val="Arial"/>
        <family val="0"/>
      </rPr>
      <t>m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</si>
</sst>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ahoma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 wrapText="1"/>
    </xf>
    <xf numFmtId="2" fontId="4" fillId="0" borderId="0" xfId="0" applyFont="1" applyAlignment="1">
      <alignment/>
    </xf>
    <xf numFmtId="0" fontId="0" fillId="0" borderId="1" xfId="0" applyBorder="1" applyAlignment="1" applyProtection="1">
      <alignment horizontal="centerContinuous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Continuous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Continuous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4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justify"/>
      <protection locked="0"/>
    </xf>
    <xf numFmtId="2" fontId="4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4" fillId="0" borderId="8" xfId="0" applyFont="1" applyBorder="1" applyAlignment="1">
      <alignment wrapText="1"/>
    </xf>
    <xf numFmtId="0" fontId="0" fillId="0" borderId="4" xfId="0" applyBorder="1" applyAlignment="1" applyProtection="1">
      <alignment horizontal="centerContinuous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fill"/>
      <protection locked="0"/>
    </xf>
    <xf numFmtId="0" fontId="0" fillId="0" borderId="4" xfId="0" applyBorder="1" applyAlignment="1" applyProtection="1">
      <alignment horizontal="justify"/>
      <protection locked="0"/>
    </xf>
    <xf numFmtId="0" fontId="0" fillId="0" borderId="4" xfId="0" applyBorder="1" applyAlignment="1">
      <alignment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/>
      <protection locked="0"/>
    </xf>
    <xf numFmtId="0" fontId="4" fillId="0" borderId="9" xfId="0" applyFont="1" applyBorder="1" applyAlignment="1">
      <alignment horizontal="right" wrapText="1"/>
    </xf>
    <xf numFmtId="0" fontId="4" fillId="0" borderId="9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49" fontId="4" fillId="0" borderId="3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72" fontId="4" fillId="0" borderId="4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1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4" xfId="0" applyBorder="1" applyAlignment="1">
      <alignment horizontal="center"/>
    </xf>
    <xf numFmtId="1" fontId="4" fillId="0" borderId="6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1" fontId="4" fillId="0" borderId="8" xfId="0" applyFont="1" applyBorder="1" applyAlignment="1">
      <alignment horizontal="center"/>
    </xf>
    <xf numFmtId="172" fontId="4" fillId="0" borderId="8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" fontId="4" fillId="0" borderId="9" xfId="0" applyFont="1" applyBorder="1" applyAlignment="1">
      <alignment horizontal="center"/>
    </xf>
    <xf numFmtId="172" fontId="4" fillId="0" borderId="9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1" fontId="4" fillId="0" borderId="11" xfId="0" applyFont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" fontId="4" fillId="0" borderId="7" xfId="0" applyFont="1" applyBorder="1" applyAlignment="1">
      <alignment horizontal="center"/>
    </xf>
    <xf numFmtId="1" fontId="4" fillId="0" borderId="3" xfId="0" applyFont="1" applyBorder="1" applyAlignment="1">
      <alignment horizontal="center"/>
    </xf>
    <xf numFmtId="1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1" fontId="4" fillId="0" borderId="4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1" fontId="4" fillId="0" borderId="4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0" fillId="0" borderId="5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3" xfId="0" applyFont="1" applyFill="1" applyBorder="1" applyAlignment="1">
      <alignment/>
    </xf>
    <xf numFmtId="1" fontId="1" fillId="0" borderId="0" xfId="0" applyNumberFormat="1" applyFont="1" applyBorder="1" applyAlignment="1">
      <alignment horizontal="right"/>
    </xf>
    <xf numFmtId="1" fontId="0" fillId="0" borderId="7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4" fillId="0" borderId="4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0" xfId="0" applyFont="1" applyBorder="1" applyAlignment="1">
      <alignment wrapText="1"/>
    </xf>
    <xf numFmtId="3" fontId="4" fillId="0" borderId="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workbookViewId="0" topLeftCell="A1">
      <selection activeCell="B2" sqref="B2"/>
    </sheetView>
  </sheetViews>
  <sheetFormatPr defaultColWidth="9.140625" defaultRowHeight="12.75"/>
  <cols>
    <col min="1" max="1" width="24.57421875" style="0" customWidth="1"/>
    <col min="2" max="16" width="5.28125" style="0" customWidth="1"/>
    <col min="17" max="17" width="7.421875" style="0" customWidth="1"/>
    <col min="18" max="18" width="5.28125" style="0" customWidth="1"/>
    <col min="19" max="19" width="7.28125" style="0" customWidth="1"/>
    <col min="20" max="20" width="10.421875" style="107" customWidth="1"/>
    <col min="21" max="16384" width="11.421875" style="0" customWidth="1"/>
  </cols>
  <sheetData>
    <row r="1" spans="1:15" ht="12.75">
      <c r="A1" s="1" t="s">
        <v>0</v>
      </c>
      <c r="B1" t="s">
        <v>111</v>
      </c>
      <c r="L1" t="s">
        <v>1</v>
      </c>
      <c r="O1" s="3"/>
    </row>
    <row r="2" spans="1:20" s="46" customFormat="1" ht="12.75">
      <c r="A2" s="45" t="s">
        <v>103</v>
      </c>
      <c r="L2" s="46" t="s">
        <v>2</v>
      </c>
      <c r="Q2" s="47" t="s">
        <v>3</v>
      </c>
      <c r="T2" s="108"/>
    </row>
    <row r="3" spans="12:17" ht="12.75">
      <c r="L3" t="s">
        <v>4</v>
      </c>
      <c r="Q3" s="2">
        <v>1243.78</v>
      </c>
    </row>
    <row r="4" spans="1:20" ht="12.75">
      <c r="A4" s="6"/>
      <c r="B4" s="6" t="s">
        <v>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/>
      <c r="R4" s="6"/>
      <c r="S4" s="6"/>
      <c r="T4" s="109"/>
    </row>
    <row r="5" spans="1:20" ht="12.75">
      <c r="A5" s="53" t="s">
        <v>6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7"/>
      <c r="R5" s="15" t="s">
        <v>7</v>
      </c>
      <c r="S5" s="15" t="s">
        <v>8</v>
      </c>
      <c r="T5" s="110" t="s">
        <v>9</v>
      </c>
    </row>
    <row r="6" spans="1:20" ht="12.75">
      <c r="A6" s="54" t="s">
        <v>10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0"/>
      <c r="R6" s="15"/>
      <c r="S6" s="15"/>
      <c r="T6" s="110"/>
    </row>
    <row r="7" spans="1:20" ht="12.75">
      <c r="A7" s="55" t="s">
        <v>11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1"/>
      <c r="R7" s="16">
        <f aca="true" t="shared" si="0" ref="R7:R39">SUM(B7:P7)</f>
        <v>0</v>
      </c>
      <c r="S7" s="48">
        <f aca="true" t="shared" si="1" ref="S7:S39">R7/15</f>
        <v>0</v>
      </c>
      <c r="T7" s="110">
        <f aca="true" t="shared" si="2" ref="T7:T39">S7*1243.78</f>
        <v>0</v>
      </c>
    </row>
    <row r="8" spans="1:20" ht="12.75">
      <c r="A8" s="55" t="s">
        <v>93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>
        <v>1</v>
      </c>
      <c r="O8" s="16"/>
      <c r="P8" s="16">
        <v>1</v>
      </c>
      <c r="Q8" s="11"/>
      <c r="R8" s="16">
        <f t="shared" si="0"/>
        <v>2</v>
      </c>
      <c r="S8" s="48">
        <f t="shared" si="1"/>
        <v>0.13333333333333333</v>
      </c>
      <c r="T8" s="110">
        <f t="shared" si="2"/>
        <v>165.83733333333333</v>
      </c>
    </row>
    <row r="9" spans="1:20" ht="12.75">
      <c r="A9" s="55" t="s">
        <v>12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1"/>
      <c r="R9" s="16">
        <f t="shared" si="0"/>
        <v>0</v>
      </c>
      <c r="S9" s="48">
        <f t="shared" si="1"/>
        <v>0</v>
      </c>
      <c r="T9" s="110">
        <f t="shared" si="2"/>
        <v>0</v>
      </c>
    </row>
    <row r="10" spans="1:20" ht="12.75">
      <c r="A10" t="s">
        <v>77</v>
      </c>
      <c r="B10" s="30"/>
      <c r="C10" s="30"/>
      <c r="D10" s="30"/>
      <c r="E10" s="30"/>
      <c r="F10" s="30"/>
      <c r="G10" s="30"/>
      <c r="H10" s="30"/>
      <c r="I10" s="30"/>
      <c r="J10" s="30"/>
      <c r="K10" s="57">
        <v>1</v>
      </c>
      <c r="L10" s="16"/>
      <c r="M10" s="16"/>
      <c r="N10" s="16"/>
      <c r="O10" s="16"/>
      <c r="P10" s="16"/>
      <c r="Q10" s="11"/>
      <c r="R10" s="16">
        <f t="shared" si="0"/>
        <v>1</v>
      </c>
      <c r="S10" s="48">
        <f t="shared" si="1"/>
        <v>0.06666666666666667</v>
      </c>
      <c r="T10" s="110">
        <f t="shared" si="2"/>
        <v>82.91866666666667</v>
      </c>
    </row>
    <row r="11" spans="1:20" ht="12.75">
      <c r="A11" s="55" t="s">
        <v>13</v>
      </c>
      <c r="B11" s="16"/>
      <c r="C11" s="16"/>
      <c r="D11" s="16"/>
      <c r="E11" s="16">
        <v>1</v>
      </c>
      <c r="F11" s="16"/>
      <c r="G11" s="16">
        <v>3</v>
      </c>
      <c r="H11" s="16">
        <v>1</v>
      </c>
      <c r="I11" s="16"/>
      <c r="J11" s="16"/>
      <c r="K11" s="16"/>
      <c r="L11" s="16"/>
      <c r="M11" s="16"/>
      <c r="N11" s="16"/>
      <c r="O11" s="16"/>
      <c r="P11" s="16"/>
      <c r="Q11" s="11"/>
      <c r="R11" s="16">
        <f t="shared" si="0"/>
        <v>5</v>
      </c>
      <c r="S11" s="48">
        <f t="shared" si="1"/>
        <v>0.3333333333333333</v>
      </c>
      <c r="T11" s="110">
        <f t="shared" si="2"/>
        <v>414.5933333333333</v>
      </c>
    </row>
    <row r="12" spans="1:20" ht="12.75">
      <c r="A12" s="55" t="s">
        <v>14</v>
      </c>
      <c r="B12" s="26"/>
      <c r="C12" s="16"/>
      <c r="D12" s="16">
        <v>1</v>
      </c>
      <c r="E12" s="16"/>
      <c r="F12" s="16"/>
      <c r="G12" s="16"/>
      <c r="H12" s="16"/>
      <c r="I12" s="16"/>
      <c r="J12" s="16"/>
      <c r="K12" s="16">
        <v>3</v>
      </c>
      <c r="L12" s="16"/>
      <c r="M12" s="16"/>
      <c r="N12" s="16"/>
      <c r="O12" s="16">
        <v>2</v>
      </c>
      <c r="P12" s="16">
        <v>1</v>
      </c>
      <c r="Q12" s="11"/>
      <c r="R12" s="16">
        <f t="shared" si="0"/>
        <v>7</v>
      </c>
      <c r="S12" s="48">
        <f t="shared" si="1"/>
        <v>0.4666666666666667</v>
      </c>
      <c r="T12" s="110">
        <f t="shared" si="2"/>
        <v>580.4306666666666</v>
      </c>
    </row>
    <row r="13" spans="1:20" ht="12.75">
      <c r="A13" s="55" t="s">
        <v>15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1"/>
      <c r="R13" s="16">
        <f t="shared" si="0"/>
        <v>0</v>
      </c>
      <c r="S13" s="48">
        <f t="shared" si="1"/>
        <v>0</v>
      </c>
      <c r="T13" s="110">
        <f t="shared" si="2"/>
        <v>0</v>
      </c>
    </row>
    <row r="14" spans="1:20" ht="12.75">
      <c r="A14" s="55" t="s">
        <v>16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1"/>
      <c r="R14" s="16">
        <f t="shared" si="0"/>
        <v>0</v>
      </c>
      <c r="S14" s="48">
        <f t="shared" si="1"/>
        <v>0</v>
      </c>
      <c r="T14" s="110">
        <f t="shared" si="2"/>
        <v>0</v>
      </c>
    </row>
    <row r="15" spans="1:20" ht="12.75">
      <c r="A15" s="55" t="s">
        <v>17</v>
      </c>
      <c r="B15" s="16"/>
      <c r="C15" s="16"/>
      <c r="D15" s="16"/>
      <c r="E15" s="16"/>
      <c r="F15" s="16"/>
      <c r="G15" s="16">
        <v>1</v>
      </c>
      <c r="H15" s="16"/>
      <c r="I15" s="16"/>
      <c r="J15" s="16"/>
      <c r="K15" s="16"/>
      <c r="L15" s="16"/>
      <c r="M15" s="16"/>
      <c r="N15" s="16"/>
      <c r="O15" s="16"/>
      <c r="P15" s="16"/>
      <c r="Q15" s="11"/>
      <c r="R15" s="16">
        <f t="shared" si="0"/>
        <v>1</v>
      </c>
      <c r="S15" s="48">
        <f t="shared" si="1"/>
        <v>0.06666666666666667</v>
      </c>
      <c r="T15" s="110">
        <f t="shared" si="2"/>
        <v>82.91866666666667</v>
      </c>
    </row>
    <row r="16" spans="1:20" ht="12.75">
      <c r="A16" s="55" t="s">
        <v>73</v>
      </c>
      <c r="B16" s="16"/>
      <c r="C16" s="16"/>
      <c r="D16" s="16"/>
      <c r="E16" s="16"/>
      <c r="F16" s="16">
        <v>1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1"/>
      <c r="R16" s="16">
        <f t="shared" si="0"/>
        <v>1</v>
      </c>
      <c r="S16" s="48">
        <f t="shared" si="1"/>
        <v>0.06666666666666667</v>
      </c>
      <c r="T16" s="110">
        <f t="shared" si="2"/>
        <v>82.91866666666667</v>
      </c>
    </row>
    <row r="17" spans="1:20" ht="12.75">
      <c r="A17" s="55" t="s">
        <v>18</v>
      </c>
      <c r="B17" s="16"/>
      <c r="C17" s="16"/>
      <c r="D17" s="16"/>
      <c r="E17" s="16"/>
      <c r="F17" s="16"/>
      <c r="G17" s="16">
        <v>2</v>
      </c>
      <c r="H17" s="16"/>
      <c r="I17" s="16"/>
      <c r="J17" s="16"/>
      <c r="K17" s="16"/>
      <c r="L17" s="16"/>
      <c r="M17" s="16"/>
      <c r="N17" s="16"/>
      <c r="O17" s="16"/>
      <c r="P17" s="16"/>
      <c r="Q17" s="11"/>
      <c r="R17" s="16">
        <f t="shared" si="0"/>
        <v>2</v>
      </c>
      <c r="S17" s="48">
        <f t="shared" si="1"/>
        <v>0.13333333333333333</v>
      </c>
      <c r="T17" s="110">
        <f t="shared" si="2"/>
        <v>165.83733333333333</v>
      </c>
    </row>
    <row r="18" spans="1:20" ht="12.75">
      <c r="A18" s="106" t="s">
        <v>76</v>
      </c>
      <c r="B18" s="30"/>
      <c r="C18" s="30"/>
      <c r="D18" s="30"/>
      <c r="E18" s="30"/>
      <c r="F18" s="30"/>
      <c r="G18" s="30"/>
      <c r="H18" s="30"/>
      <c r="I18" s="30"/>
      <c r="J18" s="57">
        <v>1</v>
      </c>
      <c r="K18" s="16"/>
      <c r="L18" s="16"/>
      <c r="M18" s="16"/>
      <c r="N18" s="16"/>
      <c r="O18" s="16"/>
      <c r="P18" s="16"/>
      <c r="Q18" s="11"/>
      <c r="R18" s="16">
        <f t="shared" si="0"/>
        <v>1</v>
      </c>
      <c r="S18" s="48">
        <f t="shared" si="1"/>
        <v>0.06666666666666667</v>
      </c>
      <c r="T18" s="110">
        <f t="shared" si="2"/>
        <v>82.91866666666667</v>
      </c>
    </row>
    <row r="19" spans="1:20" ht="12.75">
      <c r="A19" s="1" t="s">
        <v>19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7"/>
      <c r="R19" s="16">
        <f t="shared" si="0"/>
        <v>0</v>
      </c>
      <c r="S19" s="48">
        <f t="shared" si="1"/>
        <v>0</v>
      </c>
      <c r="T19" s="110">
        <f t="shared" si="2"/>
        <v>0</v>
      </c>
    </row>
    <row r="20" spans="1:20" ht="12.75">
      <c r="A20" s="55" t="s">
        <v>20</v>
      </c>
      <c r="B20" s="16"/>
      <c r="C20" s="16"/>
      <c r="D20" s="16"/>
      <c r="E20" s="16"/>
      <c r="F20" s="16"/>
      <c r="G20" s="16"/>
      <c r="H20" s="16">
        <v>2</v>
      </c>
      <c r="I20" s="16"/>
      <c r="J20" s="16"/>
      <c r="K20" s="16"/>
      <c r="L20" s="16"/>
      <c r="M20" s="16"/>
      <c r="N20" s="16">
        <v>2</v>
      </c>
      <c r="O20" s="16">
        <v>2</v>
      </c>
      <c r="P20" s="16"/>
      <c r="Q20" s="12"/>
      <c r="R20" s="16">
        <f t="shared" si="0"/>
        <v>6</v>
      </c>
      <c r="S20" s="48">
        <f t="shared" si="1"/>
        <v>0.4</v>
      </c>
      <c r="T20" s="110">
        <f t="shared" si="2"/>
        <v>497.512</v>
      </c>
    </row>
    <row r="21" spans="1:20" ht="12.75">
      <c r="A21" s="55" t="s">
        <v>21</v>
      </c>
      <c r="B21" s="16">
        <v>17</v>
      </c>
      <c r="C21" s="16">
        <v>10</v>
      </c>
      <c r="D21" s="16">
        <v>3</v>
      </c>
      <c r="E21" s="16">
        <v>1</v>
      </c>
      <c r="F21" s="16">
        <v>12</v>
      </c>
      <c r="G21" s="16">
        <v>15</v>
      </c>
      <c r="H21" s="16">
        <v>5</v>
      </c>
      <c r="I21" s="16">
        <v>5</v>
      </c>
      <c r="J21" s="16">
        <v>5</v>
      </c>
      <c r="K21" s="16">
        <v>4</v>
      </c>
      <c r="L21" s="16">
        <v>4</v>
      </c>
      <c r="M21" s="16">
        <v>7</v>
      </c>
      <c r="N21" s="16">
        <v>29</v>
      </c>
      <c r="O21" s="16">
        <v>6</v>
      </c>
      <c r="P21" s="16">
        <v>4</v>
      </c>
      <c r="Q21" s="12"/>
      <c r="R21" s="16">
        <f t="shared" si="0"/>
        <v>127</v>
      </c>
      <c r="S21" s="48">
        <f t="shared" si="1"/>
        <v>8.466666666666667</v>
      </c>
      <c r="T21" s="110">
        <f t="shared" si="2"/>
        <v>10530.670666666667</v>
      </c>
    </row>
    <row r="22" spans="1:20" ht="12.75">
      <c r="A22" s="55" t="s">
        <v>22</v>
      </c>
      <c r="B22" s="16">
        <v>1</v>
      </c>
      <c r="C22" s="16">
        <v>1</v>
      </c>
      <c r="D22" s="16"/>
      <c r="E22" s="16"/>
      <c r="F22" s="16"/>
      <c r="G22" s="16"/>
      <c r="H22" s="16"/>
      <c r="I22" s="16">
        <v>1</v>
      </c>
      <c r="J22" s="26"/>
      <c r="K22" s="16"/>
      <c r="L22" s="16"/>
      <c r="M22" s="16"/>
      <c r="N22" s="16"/>
      <c r="O22" s="16"/>
      <c r="P22" s="16"/>
      <c r="Q22" s="7"/>
      <c r="R22" s="16">
        <f t="shared" si="0"/>
        <v>3</v>
      </c>
      <c r="S22" s="48">
        <f t="shared" si="1"/>
        <v>0.2</v>
      </c>
      <c r="T22" s="110">
        <f t="shared" si="2"/>
        <v>248.756</v>
      </c>
    </row>
    <row r="23" spans="1:20" ht="12.75">
      <c r="A23" s="55" t="s">
        <v>23</v>
      </c>
      <c r="B23" s="16"/>
      <c r="C23" s="16"/>
      <c r="D23" s="16"/>
      <c r="E23" s="16"/>
      <c r="F23" s="16"/>
      <c r="G23" s="16">
        <v>1</v>
      </c>
      <c r="H23" s="16">
        <v>1</v>
      </c>
      <c r="I23" s="16"/>
      <c r="J23" s="16"/>
      <c r="K23" s="16"/>
      <c r="L23" s="16"/>
      <c r="M23" s="16"/>
      <c r="N23" s="16">
        <v>1</v>
      </c>
      <c r="O23" s="16"/>
      <c r="P23" s="16"/>
      <c r="Q23" s="11"/>
      <c r="R23" s="16">
        <f t="shared" si="0"/>
        <v>3</v>
      </c>
      <c r="S23" s="48">
        <f t="shared" si="1"/>
        <v>0.2</v>
      </c>
      <c r="T23" s="110">
        <f t="shared" si="2"/>
        <v>248.756</v>
      </c>
    </row>
    <row r="24" spans="1:20" ht="12.75">
      <c r="A24" s="55" t="s">
        <v>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1"/>
      <c r="R24" s="16">
        <f t="shared" si="0"/>
        <v>0</v>
      </c>
      <c r="S24" s="48">
        <f t="shared" si="1"/>
        <v>0</v>
      </c>
      <c r="T24" s="110">
        <f t="shared" si="2"/>
        <v>0</v>
      </c>
    </row>
    <row r="25" spans="1:20" ht="12.75">
      <c r="A25" s="55" t="s">
        <v>72</v>
      </c>
      <c r="B25" s="16"/>
      <c r="C25" s="16"/>
      <c r="D25" s="16">
        <v>1</v>
      </c>
      <c r="E25" s="16"/>
      <c r="F25" s="16"/>
      <c r="G25" s="16"/>
      <c r="H25" s="16"/>
      <c r="I25" s="16"/>
      <c r="J25" s="16"/>
      <c r="K25" s="16"/>
      <c r="L25" s="16">
        <v>1</v>
      </c>
      <c r="M25" s="16"/>
      <c r="N25" s="16"/>
      <c r="O25" s="16"/>
      <c r="P25" s="16"/>
      <c r="Q25" s="11"/>
      <c r="R25" s="16">
        <f t="shared" si="0"/>
        <v>2</v>
      </c>
      <c r="S25" s="48">
        <f t="shared" si="1"/>
        <v>0.13333333333333333</v>
      </c>
      <c r="T25" s="110">
        <f t="shared" si="2"/>
        <v>165.83733333333333</v>
      </c>
    </row>
    <row r="26" spans="1:20" ht="12.75">
      <c r="A26" s="55" t="s">
        <v>25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6">
        <f t="shared" si="0"/>
        <v>0</v>
      </c>
      <c r="S26" s="48">
        <f t="shared" si="1"/>
        <v>0</v>
      </c>
      <c r="T26" s="110">
        <f t="shared" si="2"/>
        <v>0</v>
      </c>
    </row>
    <row r="27" spans="1:20" ht="12.75">
      <c r="A27" s="55" t="s">
        <v>26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1"/>
      <c r="R27" s="16">
        <f t="shared" si="0"/>
        <v>0</v>
      </c>
      <c r="S27" s="48">
        <f t="shared" si="1"/>
        <v>0</v>
      </c>
      <c r="T27" s="110">
        <f t="shared" si="2"/>
        <v>0</v>
      </c>
    </row>
    <row r="28" spans="1:20" ht="12.75">
      <c r="A28" s="55" t="s">
        <v>27</v>
      </c>
      <c r="B28" s="16"/>
      <c r="C28" s="16"/>
      <c r="D28" s="16"/>
      <c r="E28" s="16">
        <v>1</v>
      </c>
      <c r="F28" s="16"/>
      <c r="G28" s="16"/>
      <c r="H28" s="16">
        <v>3</v>
      </c>
      <c r="I28" s="16"/>
      <c r="J28" s="16"/>
      <c r="K28" s="16"/>
      <c r="L28" s="16">
        <v>3</v>
      </c>
      <c r="M28" s="16"/>
      <c r="N28" s="27">
        <v>1</v>
      </c>
      <c r="O28" s="16"/>
      <c r="P28" s="16">
        <v>1</v>
      </c>
      <c r="Q28" s="11"/>
      <c r="R28" s="16">
        <f t="shared" si="0"/>
        <v>9</v>
      </c>
      <c r="S28" s="48">
        <f t="shared" si="1"/>
        <v>0.6</v>
      </c>
      <c r="T28" s="110">
        <f t="shared" si="2"/>
        <v>746.2679999999999</v>
      </c>
    </row>
    <row r="29" spans="1:20" ht="12.75">
      <c r="A29" s="55" t="s">
        <v>28</v>
      </c>
      <c r="B29" s="28"/>
      <c r="C29" s="16"/>
      <c r="D29" s="16"/>
      <c r="E29" s="16"/>
      <c r="F29" s="16"/>
      <c r="G29" s="16"/>
      <c r="H29" s="16"/>
      <c r="I29" s="16"/>
      <c r="J29" s="16">
        <v>1</v>
      </c>
      <c r="K29" s="16">
        <v>1</v>
      </c>
      <c r="L29" s="16">
        <v>1</v>
      </c>
      <c r="M29" s="16"/>
      <c r="N29" s="16"/>
      <c r="O29" s="16"/>
      <c r="P29" s="16"/>
      <c r="Q29" s="11"/>
      <c r="R29" s="16">
        <f t="shared" si="0"/>
        <v>3</v>
      </c>
      <c r="S29" s="48">
        <f t="shared" si="1"/>
        <v>0.2</v>
      </c>
      <c r="T29" s="110">
        <f t="shared" si="2"/>
        <v>248.756</v>
      </c>
    </row>
    <row r="30" spans="1:20" ht="12.75">
      <c r="A30" s="55" t="s">
        <v>29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1"/>
      <c r="R30" s="16">
        <f t="shared" si="0"/>
        <v>0</v>
      </c>
      <c r="S30" s="48">
        <f t="shared" si="1"/>
        <v>0</v>
      </c>
      <c r="T30" s="110">
        <f t="shared" si="2"/>
        <v>0</v>
      </c>
    </row>
    <row r="31" spans="1:20" ht="12.75">
      <c r="A31" s="55" t="s">
        <v>30</v>
      </c>
      <c r="B31" s="16"/>
      <c r="C31" s="16"/>
      <c r="D31" s="16"/>
      <c r="E31" s="16"/>
      <c r="F31" s="16">
        <v>1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1"/>
      <c r="R31" s="16">
        <f t="shared" si="0"/>
        <v>1</v>
      </c>
      <c r="S31" s="48">
        <f t="shared" si="1"/>
        <v>0.06666666666666667</v>
      </c>
      <c r="T31" s="110">
        <f t="shared" si="2"/>
        <v>82.91866666666667</v>
      </c>
    </row>
    <row r="32" spans="1:20" ht="12.75">
      <c r="A32" s="106" t="s">
        <v>80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>
        <v>1</v>
      </c>
      <c r="M32" s="30"/>
      <c r="N32" s="30"/>
      <c r="O32" s="57">
        <v>1</v>
      </c>
      <c r="P32" s="16"/>
      <c r="Q32" s="11"/>
      <c r="R32" s="16">
        <f t="shared" si="0"/>
        <v>2</v>
      </c>
      <c r="S32" s="48">
        <f t="shared" si="1"/>
        <v>0.13333333333333333</v>
      </c>
      <c r="T32" s="110">
        <f t="shared" si="2"/>
        <v>165.83733333333333</v>
      </c>
    </row>
    <row r="33" spans="1:20" ht="12.75">
      <c r="A33" s="1" t="s">
        <v>75</v>
      </c>
      <c r="B33" s="16"/>
      <c r="C33" s="16"/>
      <c r="D33" s="16"/>
      <c r="E33" s="16"/>
      <c r="F33" s="16"/>
      <c r="G33" s="16"/>
      <c r="H33" s="16">
        <v>1</v>
      </c>
      <c r="I33" s="16"/>
      <c r="J33" s="16"/>
      <c r="K33" s="16"/>
      <c r="L33" s="16"/>
      <c r="M33" s="16"/>
      <c r="N33" s="16"/>
      <c r="O33" s="16"/>
      <c r="P33" s="16"/>
      <c r="Q33" s="11"/>
      <c r="R33" s="16">
        <f t="shared" si="0"/>
        <v>1</v>
      </c>
      <c r="S33" s="48">
        <f t="shared" si="1"/>
        <v>0.06666666666666667</v>
      </c>
      <c r="T33" s="110">
        <f t="shared" si="2"/>
        <v>82.91866666666667</v>
      </c>
    </row>
    <row r="34" spans="1:20" ht="12.75">
      <c r="A34" s="106" t="s">
        <v>78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57">
        <v>1</v>
      </c>
      <c r="M34" s="16"/>
      <c r="N34" s="16"/>
      <c r="O34" s="16"/>
      <c r="P34" s="16"/>
      <c r="Q34" s="11"/>
      <c r="R34" s="16">
        <f t="shared" si="0"/>
        <v>1</v>
      </c>
      <c r="S34" s="48">
        <f t="shared" si="1"/>
        <v>0.06666666666666667</v>
      </c>
      <c r="T34" s="110">
        <f t="shared" si="2"/>
        <v>82.91866666666667</v>
      </c>
    </row>
    <row r="35" spans="1:20" ht="12.75">
      <c r="A35" s="1" t="s">
        <v>108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1"/>
      <c r="R35" s="16">
        <f t="shared" si="0"/>
        <v>0</v>
      </c>
      <c r="S35" s="48">
        <f t="shared" si="1"/>
        <v>0</v>
      </c>
      <c r="T35" s="110">
        <f t="shared" si="2"/>
        <v>0</v>
      </c>
    </row>
    <row r="36" spans="1:20" ht="12.75">
      <c r="A36" s="106" t="s">
        <v>79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7">
        <v>1</v>
      </c>
      <c r="O36" s="16"/>
      <c r="P36" s="16"/>
      <c r="Q36" s="11"/>
      <c r="R36" s="16">
        <f t="shared" si="0"/>
        <v>1</v>
      </c>
      <c r="S36" s="48">
        <f t="shared" si="1"/>
        <v>0.06666666666666667</v>
      </c>
      <c r="T36" s="110">
        <f t="shared" si="2"/>
        <v>82.91866666666667</v>
      </c>
    </row>
    <row r="37" spans="1:20" ht="12.75">
      <c r="A37" s="1" t="s">
        <v>31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1"/>
      <c r="R37" s="16">
        <f t="shared" si="0"/>
        <v>0</v>
      </c>
      <c r="S37" s="48">
        <f t="shared" si="1"/>
        <v>0</v>
      </c>
      <c r="T37" s="110">
        <f t="shared" si="2"/>
        <v>0</v>
      </c>
    </row>
    <row r="38" spans="1:20" ht="12.75">
      <c r="A38" s="55" t="s">
        <v>32</v>
      </c>
      <c r="B38" s="29"/>
      <c r="C38" s="16"/>
      <c r="D38" s="27"/>
      <c r="E38" s="16"/>
      <c r="F38" s="16"/>
      <c r="G38" s="16">
        <v>1</v>
      </c>
      <c r="H38" s="16"/>
      <c r="I38" s="16"/>
      <c r="J38" s="16"/>
      <c r="K38" s="16"/>
      <c r="L38" s="16"/>
      <c r="M38" s="16"/>
      <c r="N38" s="16"/>
      <c r="O38" s="16"/>
      <c r="P38" s="16"/>
      <c r="Q38" s="11"/>
      <c r="R38" s="16">
        <f t="shared" si="0"/>
        <v>1</v>
      </c>
      <c r="S38" s="48">
        <f t="shared" si="1"/>
        <v>0.06666666666666667</v>
      </c>
      <c r="T38" s="110">
        <f t="shared" si="2"/>
        <v>82.91866666666667</v>
      </c>
    </row>
    <row r="39" spans="1:20" ht="12.75">
      <c r="A39" s="56" t="s">
        <v>33</v>
      </c>
      <c r="B39" s="16"/>
      <c r="C39" s="16"/>
      <c r="D39" s="16"/>
      <c r="E39" s="16"/>
      <c r="F39" s="16"/>
      <c r="G39" s="27">
        <v>1</v>
      </c>
      <c r="H39" s="16"/>
      <c r="I39" s="16"/>
      <c r="J39" s="16"/>
      <c r="K39" s="16"/>
      <c r="L39" s="16">
        <v>4</v>
      </c>
      <c r="M39" s="16"/>
      <c r="N39" s="16">
        <v>1</v>
      </c>
      <c r="O39" s="16"/>
      <c r="P39" s="16"/>
      <c r="Q39" s="11"/>
      <c r="R39" s="16">
        <f t="shared" si="0"/>
        <v>6</v>
      </c>
      <c r="S39" s="48">
        <f t="shared" si="1"/>
        <v>0.4</v>
      </c>
      <c r="T39" s="110">
        <f t="shared" si="2"/>
        <v>497.512</v>
      </c>
    </row>
    <row r="40" spans="1:20" ht="12.75">
      <c r="A40" s="2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64"/>
      <c r="S40" s="65"/>
      <c r="T40" s="111"/>
    </row>
    <row r="41" spans="1:20" ht="12.75">
      <c r="A41" s="20" t="s">
        <v>34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67"/>
      <c r="S41" s="68"/>
      <c r="T41" s="112"/>
    </row>
    <row r="42" spans="1:20" ht="12.75">
      <c r="A42" s="70" t="s">
        <v>35</v>
      </c>
      <c r="B42" s="16">
        <v>2</v>
      </c>
      <c r="C42" s="16"/>
      <c r="D42" s="16">
        <v>1</v>
      </c>
      <c r="E42" s="16"/>
      <c r="F42" s="16">
        <v>3</v>
      </c>
      <c r="G42" s="16">
        <v>2</v>
      </c>
      <c r="H42" s="16">
        <v>1</v>
      </c>
      <c r="I42" s="16">
        <v>1</v>
      </c>
      <c r="J42" s="16"/>
      <c r="K42" s="16"/>
      <c r="L42" s="16">
        <v>1</v>
      </c>
      <c r="M42" s="16"/>
      <c r="N42" s="16"/>
      <c r="O42" s="16"/>
      <c r="P42" s="16"/>
      <c r="Q42" s="11"/>
      <c r="R42" s="16">
        <f>SUM(B42:P42)</f>
        <v>11</v>
      </c>
      <c r="S42" s="48">
        <f>R42/15</f>
        <v>0.7333333333333333</v>
      </c>
      <c r="T42" s="110">
        <f aca="true" t="shared" si="3" ref="T42:T53">S42*1243.78</f>
        <v>912.1053333333332</v>
      </c>
    </row>
    <row r="43" spans="1:20" ht="12.75">
      <c r="A43" s="70" t="s">
        <v>36</v>
      </c>
      <c r="B43" s="16"/>
      <c r="C43" s="16"/>
      <c r="D43" s="16"/>
      <c r="E43" s="16"/>
      <c r="F43" s="16">
        <v>1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1"/>
      <c r="R43" s="16">
        <f aca="true" t="shared" si="4" ref="R43:R53">SUM(B43:P43)</f>
        <v>1</v>
      </c>
      <c r="S43" s="48">
        <f aca="true" t="shared" si="5" ref="S43:S53">R43/15</f>
        <v>0.06666666666666667</v>
      </c>
      <c r="T43" s="110">
        <f t="shared" si="3"/>
        <v>82.91866666666667</v>
      </c>
    </row>
    <row r="44" spans="1:20" ht="12.75">
      <c r="A44" t="s">
        <v>92</v>
      </c>
      <c r="B44" s="30"/>
      <c r="C44" s="30"/>
      <c r="D44" s="30"/>
      <c r="E44" s="30"/>
      <c r="F44" s="57">
        <v>2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1"/>
      <c r="R44" s="16">
        <f t="shared" si="4"/>
        <v>2</v>
      </c>
      <c r="S44" s="48">
        <f t="shared" si="5"/>
        <v>0.13333333333333333</v>
      </c>
      <c r="T44" s="110">
        <f t="shared" si="3"/>
        <v>165.83733333333333</v>
      </c>
    </row>
    <row r="45" spans="1:20" ht="12.75">
      <c r="A45" t="s">
        <v>91</v>
      </c>
      <c r="B45" s="30"/>
      <c r="C45" s="30"/>
      <c r="D45" s="30"/>
      <c r="E45" s="30"/>
      <c r="F45" s="57">
        <v>3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1"/>
      <c r="R45" s="16">
        <f t="shared" si="4"/>
        <v>3</v>
      </c>
      <c r="S45" s="48">
        <f t="shared" si="5"/>
        <v>0.2</v>
      </c>
      <c r="T45" s="110">
        <f t="shared" si="3"/>
        <v>248.756</v>
      </c>
    </row>
    <row r="46" spans="1:20" ht="12.75">
      <c r="A46" s="70" t="s">
        <v>37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1"/>
      <c r="R46" s="16">
        <f t="shared" si="4"/>
        <v>0</v>
      </c>
      <c r="S46" s="48">
        <f t="shared" si="5"/>
        <v>0</v>
      </c>
      <c r="T46" s="110">
        <f t="shared" si="3"/>
        <v>0</v>
      </c>
    </row>
    <row r="47" spans="1:20" ht="12.75">
      <c r="A47" s="70" t="s">
        <v>90</v>
      </c>
      <c r="B47" s="16"/>
      <c r="C47" s="16"/>
      <c r="D47" s="16"/>
      <c r="E47" s="16"/>
      <c r="F47" s="16">
        <v>1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1"/>
      <c r="R47" s="16">
        <f t="shared" si="4"/>
        <v>1</v>
      </c>
      <c r="S47" s="48">
        <f t="shared" si="5"/>
        <v>0.06666666666666667</v>
      </c>
      <c r="T47" s="110">
        <f t="shared" si="3"/>
        <v>82.91866666666667</v>
      </c>
    </row>
    <row r="48" spans="1:20" ht="12.75">
      <c r="A48" s="70" t="s">
        <v>38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1"/>
      <c r="R48" s="16">
        <f t="shared" si="4"/>
        <v>0</v>
      </c>
      <c r="S48" s="48">
        <f t="shared" si="5"/>
        <v>0</v>
      </c>
      <c r="T48" s="110">
        <f t="shared" si="3"/>
        <v>0</v>
      </c>
    </row>
    <row r="49" spans="1:20" ht="12.75">
      <c r="A49" s="70" t="s">
        <v>39</v>
      </c>
      <c r="B49" s="16">
        <v>6</v>
      </c>
      <c r="C49" s="16">
        <v>3</v>
      </c>
      <c r="D49" s="16">
        <v>5</v>
      </c>
      <c r="E49" s="16"/>
      <c r="F49" s="16">
        <v>13</v>
      </c>
      <c r="G49" s="16">
        <v>4</v>
      </c>
      <c r="H49" s="16">
        <v>21</v>
      </c>
      <c r="I49" s="16">
        <v>5</v>
      </c>
      <c r="J49" s="16">
        <v>4</v>
      </c>
      <c r="K49" s="16"/>
      <c r="L49" s="16">
        <v>9</v>
      </c>
      <c r="M49" s="16">
        <v>3</v>
      </c>
      <c r="N49" s="16">
        <v>1</v>
      </c>
      <c r="O49" s="16">
        <v>3</v>
      </c>
      <c r="P49" s="16">
        <v>6</v>
      </c>
      <c r="Q49" s="12"/>
      <c r="R49" s="16">
        <f t="shared" si="4"/>
        <v>83</v>
      </c>
      <c r="S49" s="48">
        <f t="shared" si="5"/>
        <v>5.533333333333333</v>
      </c>
      <c r="T49" s="110">
        <f t="shared" si="3"/>
        <v>6882.249333333333</v>
      </c>
    </row>
    <row r="50" spans="1:20" ht="12.75">
      <c r="A50" s="70" t="s">
        <v>40</v>
      </c>
      <c r="B50" s="16"/>
      <c r="C50" s="16"/>
      <c r="D50" s="16"/>
      <c r="E50" s="16"/>
      <c r="F50" s="16">
        <v>3</v>
      </c>
      <c r="G50" s="16">
        <v>1</v>
      </c>
      <c r="H50" s="16"/>
      <c r="I50" s="16"/>
      <c r="J50" s="16">
        <v>2</v>
      </c>
      <c r="K50" s="16"/>
      <c r="L50" s="16"/>
      <c r="M50" s="16"/>
      <c r="N50" s="16"/>
      <c r="O50" s="16"/>
      <c r="P50" s="16"/>
      <c r="Q50" s="11"/>
      <c r="R50" s="16">
        <f t="shared" si="4"/>
        <v>6</v>
      </c>
      <c r="S50" s="48">
        <f t="shared" si="5"/>
        <v>0.4</v>
      </c>
      <c r="T50" s="110">
        <f t="shared" si="3"/>
        <v>497.512</v>
      </c>
    </row>
    <row r="51" spans="1:20" ht="12.75">
      <c r="A51" s="70" t="s">
        <v>41</v>
      </c>
      <c r="B51" s="16"/>
      <c r="C51" s="16">
        <v>1</v>
      </c>
      <c r="D51" s="16"/>
      <c r="E51" s="16"/>
      <c r="F51" s="16">
        <v>1</v>
      </c>
      <c r="G51" s="16"/>
      <c r="H51" s="16"/>
      <c r="I51" s="16"/>
      <c r="J51" s="16"/>
      <c r="K51" s="16"/>
      <c r="L51" s="16"/>
      <c r="M51" s="16">
        <v>1</v>
      </c>
      <c r="N51" s="16"/>
      <c r="O51" s="16"/>
      <c r="P51" s="16"/>
      <c r="Q51" s="11"/>
      <c r="R51" s="16">
        <f t="shared" si="4"/>
        <v>3</v>
      </c>
      <c r="S51" s="48">
        <f t="shared" si="5"/>
        <v>0.2</v>
      </c>
      <c r="T51" s="110">
        <f t="shared" si="3"/>
        <v>248.756</v>
      </c>
    </row>
    <row r="52" spans="1:20" ht="12.75">
      <c r="A52" s="70" t="s">
        <v>74</v>
      </c>
      <c r="B52" s="16"/>
      <c r="C52" s="16"/>
      <c r="D52" s="16"/>
      <c r="E52" s="16"/>
      <c r="F52" s="16">
        <v>1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1"/>
      <c r="R52" s="16">
        <f t="shared" si="4"/>
        <v>1</v>
      </c>
      <c r="S52" s="48">
        <f t="shared" si="5"/>
        <v>0.06666666666666667</v>
      </c>
      <c r="T52" s="110">
        <f t="shared" si="3"/>
        <v>82.91866666666667</v>
      </c>
    </row>
    <row r="53" spans="1:20" ht="12.75">
      <c r="A53" s="70" t="s">
        <v>42</v>
      </c>
      <c r="B53" s="16"/>
      <c r="C53" s="16"/>
      <c r="D53" s="16"/>
      <c r="E53" s="16">
        <v>1</v>
      </c>
      <c r="F53" s="16"/>
      <c r="G53" s="16"/>
      <c r="H53" s="16"/>
      <c r="I53" s="16"/>
      <c r="J53" s="16"/>
      <c r="K53" s="16"/>
      <c r="L53" s="16"/>
      <c r="M53" s="16">
        <v>5</v>
      </c>
      <c r="N53" s="16">
        <v>1</v>
      </c>
      <c r="O53" s="16">
        <v>1</v>
      </c>
      <c r="P53" s="16">
        <v>3</v>
      </c>
      <c r="Q53" s="11"/>
      <c r="R53" s="16">
        <f t="shared" si="4"/>
        <v>11</v>
      </c>
      <c r="S53" s="48">
        <f t="shared" si="5"/>
        <v>0.7333333333333333</v>
      </c>
      <c r="T53" s="110">
        <f t="shared" si="3"/>
        <v>912.1053333333332</v>
      </c>
    </row>
    <row r="54" spans="1:20" ht="12.75">
      <c r="A54" s="23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64"/>
      <c r="S54" s="65"/>
      <c r="T54" s="111"/>
    </row>
    <row r="55" spans="1:20" ht="12.75">
      <c r="A55" s="24" t="s">
        <v>43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67"/>
      <c r="S55" s="68"/>
      <c r="T55" s="112"/>
    </row>
    <row r="56" spans="1:20" ht="12.75">
      <c r="A56" s="23" t="s">
        <v>44</v>
      </c>
      <c r="B56" s="16"/>
      <c r="C56" s="16">
        <v>2</v>
      </c>
      <c r="D56" s="16">
        <v>4</v>
      </c>
      <c r="E56" s="16">
        <v>5</v>
      </c>
      <c r="F56" s="16">
        <v>2</v>
      </c>
      <c r="G56" s="27">
        <v>3</v>
      </c>
      <c r="H56" s="16"/>
      <c r="I56" s="26">
        <v>2</v>
      </c>
      <c r="J56" s="16"/>
      <c r="K56" s="16"/>
      <c r="L56" s="16">
        <v>2</v>
      </c>
      <c r="M56" s="16">
        <v>2</v>
      </c>
      <c r="N56" s="16">
        <v>5</v>
      </c>
      <c r="O56" s="16">
        <v>2</v>
      </c>
      <c r="P56" s="16"/>
      <c r="Q56" s="11"/>
      <c r="R56" s="60">
        <f>SUM(B56:P56)</f>
        <v>29</v>
      </c>
      <c r="S56" s="61">
        <f>R56/15</f>
        <v>1.9333333333333333</v>
      </c>
      <c r="T56" s="113">
        <f>S56*1243.78</f>
        <v>2404.6413333333335</v>
      </c>
    </row>
    <row r="57" spans="1:20" ht="12.75">
      <c r="A57" s="23" t="s">
        <v>45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1"/>
      <c r="R57" s="60">
        <f>SUM(B57:P57)</f>
        <v>0</v>
      </c>
      <c r="S57" s="61">
        <f>R57/15</f>
        <v>0</v>
      </c>
      <c r="T57" s="113">
        <f>S57*1243.78</f>
        <v>0</v>
      </c>
    </row>
    <row r="58" spans="1:20" ht="12.75">
      <c r="A58" s="23" t="s">
        <v>89</v>
      </c>
      <c r="B58" s="16"/>
      <c r="C58" s="16">
        <v>1</v>
      </c>
      <c r="D58" s="16"/>
      <c r="E58" s="16">
        <v>1</v>
      </c>
      <c r="F58" s="16"/>
      <c r="G58" s="16"/>
      <c r="H58" s="16"/>
      <c r="I58" s="16"/>
      <c r="J58" s="16">
        <v>3</v>
      </c>
      <c r="K58" s="16"/>
      <c r="L58" s="16"/>
      <c r="M58" s="16"/>
      <c r="N58" s="16"/>
      <c r="O58" s="16">
        <v>1</v>
      </c>
      <c r="P58" s="16"/>
      <c r="Q58" s="11"/>
      <c r="R58" s="60">
        <f>SUM(B58:P58)</f>
        <v>6</v>
      </c>
      <c r="S58" s="61">
        <f>R58/15</f>
        <v>0.4</v>
      </c>
      <c r="T58" s="113">
        <f>S58*1243.78</f>
        <v>497.512</v>
      </c>
    </row>
    <row r="59" spans="1:20" ht="12.75">
      <c r="A59" s="2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64"/>
      <c r="S59" s="65"/>
      <c r="T59" s="111"/>
    </row>
    <row r="60" spans="1:20" ht="12.75">
      <c r="A60" s="24" t="s">
        <v>46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67"/>
      <c r="S60" s="68"/>
      <c r="T60" s="112"/>
    </row>
    <row r="61" spans="1:20" ht="12.75">
      <c r="A61" s="23" t="s">
        <v>47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1"/>
      <c r="R61" s="60">
        <f>SUM(B61:P61)</f>
        <v>0</v>
      </c>
      <c r="S61" s="61">
        <f>R61/15</f>
        <v>0</v>
      </c>
      <c r="T61" s="113">
        <f>S61*1243.78</f>
        <v>0</v>
      </c>
    </row>
    <row r="62" spans="1:20" ht="12.75">
      <c r="A62" s="23" t="s">
        <v>48</v>
      </c>
      <c r="B62" s="16"/>
      <c r="C62" s="16"/>
      <c r="D62" s="16"/>
      <c r="E62" s="16"/>
      <c r="F62" s="16"/>
      <c r="G62" s="16"/>
      <c r="H62" s="16"/>
      <c r="I62" s="16"/>
      <c r="J62" s="16"/>
      <c r="K62" s="16">
        <v>1</v>
      </c>
      <c r="L62" s="16"/>
      <c r="M62" s="16"/>
      <c r="N62" s="16"/>
      <c r="O62" s="16"/>
      <c r="P62" s="16"/>
      <c r="Q62" s="11"/>
      <c r="R62" s="60">
        <f>SUM(B62:P62)</f>
        <v>1</v>
      </c>
      <c r="S62" s="61">
        <f>R62/15</f>
        <v>0.06666666666666667</v>
      </c>
      <c r="T62" s="110">
        <f>S62*1243.78</f>
        <v>82.91866666666667</v>
      </c>
    </row>
    <row r="63" spans="1:20" ht="12.75">
      <c r="A63" s="23" t="s">
        <v>49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1"/>
      <c r="R63" s="71">
        <f>SUM(B63:P63)</f>
        <v>0</v>
      </c>
      <c r="S63" s="61">
        <f>R63/15</f>
        <v>0</v>
      </c>
      <c r="T63" s="114">
        <f>S63*1243.78</f>
        <v>0</v>
      </c>
    </row>
    <row r="64" spans="1:20" ht="12.75">
      <c r="A64" s="23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64"/>
      <c r="S64" s="65"/>
      <c r="T64" s="111"/>
    </row>
    <row r="65" spans="1:20" ht="12.75">
      <c r="A65" s="24" t="s">
        <v>50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67"/>
      <c r="S65" s="68"/>
      <c r="T65" s="112"/>
    </row>
    <row r="66" spans="1:20" ht="12.75">
      <c r="A66" s="23" t="s">
        <v>51</v>
      </c>
      <c r="B66" s="29"/>
      <c r="C66" s="16"/>
      <c r="D66" s="16"/>
      <c r="E66" s="16"/>
      <c r="F66" s="16"/>
      <c r="G66" s="16"/>
      <c r="H66" s="16"/>
      <c r="I66" s="16"/>
      <c r="J66" s="16"/>
      <c r="K66" s="16"/>
      <c r="L66" s="26"/>
      <c r="M66" s="16"/>
      <c r="N66" s="16"/>
      <c r="O66" s="16"/>
      <c r="P66" s="16"/>
      <c r="Q66" s="11"/>
      <c r="R66" s="60">
        <f>SUM(B66:P66)</f>
        <v>0</v>
      </c>
      <c r="S66" s="61">
        <f>R66/15</f>
        <v>0</v>
      </c>
      <c r="T66" s="113">
        <f>S66*1243.78</f>
        <v>0</v>
      </c>
    </row>
    <row r="67" spans="1:20" ht="12.75">
      <c r="A67" s="21" t="s">
        <v>52</v>
      </c>
      <c r="B67" s="16"/>
      <c r="C67" s="16"/>
      <c r="D67" s="16"/>
      <c r="E67" s="16"/>
      <c r="F67" s="16">
        <v>2</v>
      </c>
      <c r="G67" s="16"/>
      <c r="H67" s="16"/>
      <c r="I67" s="16">
        <v>1</v>
      </c>
      <c r="J67" s="16"/>
      <c r="K67" s="16"/>
      <c r="L67" s="16"/>
      <c r="M67" s="16"/>
      <c r="N67" s="16">
        <v>1</v>
      </c>
      <c r="O67" s="16"/>
      <c r="P67" s="16"/>
      <c r="Q67" s="11"/>
      <c r="R67" s="16">
        <f>SUM(B67:P67)</f>
        <v>4</v>
      </c>
      <c r="S67" s="61">
        <f>R67/15</f>
        <v>0.26666666666666666</v>
      </c>
      <c r="T67" s="110">
        <f>S67*1243.78</f>
        <v>331.67466666666667</v>
      </c>
    </row>
    <row r="68" spans="1:20" ht="12.75">
      <c r="A68" s="22" t="s">
        <v>53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1"/>
      <c r="R68" s="16">
        <f>SUM(B68:P68)</f>
        <v>0</v>
      </c>
      <c r="S68" s="61">
        <f>R68/15</f>
        <v>0</v>
      </c>
      <c r="T68" s="110">
        <f>S68*1243.78</f>
        <v>0</v>
      </c>
    </row>
    <row r="69" spans="1:20" ht="12.75">
      <c r="A69" s="21" t="s">
        <v>54</v>
      </c>
      <c r="B69" s="16"/>
      <c r="C69" s="16"/>
      <c r="D69" s="16"/>
      <c r="E69" s="16"/>
      <c r="F69" s="16"/>
      <c r="G69" s="27"/>
      <c r="H69" s="16"/>
      <c r="I69" s="16"/>
      <c r="J69" s="16"/>
      <c r="K69" s="16"/>
      <c r="L69" s="16"/>
      <c r="M69" s="16"/>
      <c r="N69" s="16"/>
      <c r="O69" s="16"/>
      <c r="P69" s="16"/>
      <c r="Q69" s="11"/>
      <c r="R69" s="16">
        <f>SUM(B69:P69)</f>
        <v>0</v>
      </c>
      <c r="S69" s="61">
        <f>R69/15</f>
        <v>0</v>
      </c>
      <c r="T69" s="110">
        <f>S69*1243.78</f>
        <v>0</v>
      </c>
    </row>
    <row r="70" spans="1:20" ht="12.75">
      <c r="A70" s="22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84"/>
      <c r="S70" s="105"/>
      <c r="T70" s="115"/>
    </row>
    <row r="71" spans="1:20" ht="12.75">
      <c r="A71" s="20" t="s">
        <v>55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67"/>
      <c r="S71" s="68"/>
      <c r="T71" s="112"/>
    </row>
    <row r="72" spans="1:20" ht="12.75">
      <c r="A72" s="22" t="s">
        <v>56</v>
      </c>
      <c r="B72" s="16"/>
      <c r="C72" s="16"/>
      <c r="D72" s="16"/>
      <c r="E72" s="16"/>
      <c r="F72" s="16"/>
      <c r="G72" s="16"/>
      <c r="H72" s="16"/>
      <c r="I72" s="26"/>
      <c r="J72" s="16"/>
      <c r="K72" s="16"/>
      <c r="L72" s="26"/>
      <c r="M72" s="16"/>
      <c r="N72" s="16"/>
      <c r="O72" s="16"/>
      <c r="P72" s="16"/>
      <c r="Q72" s="11"/>
      <c r="R72" s="60">
        <f>SUM(B72:P72)</f>
        <v>0</v>
      </c>
      <c r="S72" s="61">
        <f>R72/15</f>
        <v>0</v>
      </c>
      <c r="T72" s="113">
        <f>S72*1243.78</f>
        <v>0</v>
      </c>
    </row>
    <row r="73" spans="1:20" ht="12.75">
      <c r="A73" s="22" t="s">
        <v>57</v>
      </c>
      <c r="B73" s="16">
        <v>12</v>
      </c>
      <c r="C73" s="16">
        <v>56</v>
      </c>
      <c r="D73" s="16">
        <v>15</v>
      </c>
      <c r="E73" s="16">
        <v>21</v>
      </c>
      <c r="F73" s="16">
        <v>10</v>
      </c>
      <c r="G73" s="16">
        <v>15</v>
      </c>
      <c r="H73" s="16">
        <v>19</v>
      </c>
      <c r="I73" s="16">
        <v>1</v>
      </c>
      <c r="J73" s="16">
        <v>4</v>
      </c>
      <c r="K73" s="16">
        <v>144</v>
      </c>
      <c r="L73" s="26">
        <v>15</v>
      </c>
      <c r="M73" s="16">
        <v>11</v>
      </c>
      <c r="N73" s="16">
        <v>13</v>
      </c>
      <c r="O73" s="27">
        <v>10</v>
      </c>
      <c r="P73" s="16">
        <v>10</v>
      </c>
      <c r="Q73" s="7"/>
      <c r="R73" s="16">
        <f>SUM(B73:P73)</f>
        <v>356</v>
      </c>
      <c r="S73" s="61">
        <f>R73/15</f>
        <v>23.733333333333334</v>
      </c>
      <c r="T73" s="110">
        <f>S73*1243.78</f>
        <v>29519.045333333335</v>
      </c>
    </row>
    <row r="74" spans="1:20" ht="12.75">
      <c r="A74" s="22" t="s">
        <v>58</v>
      </c>
      <c r="B74" s="16">
        <v>1</v>
      </c>
      <c r="C74" s="16"/>
      <c r="D74" s="16"/>
      <c r="E74" s="16"/>
      <c r="F74" s="16"/>
      <c r="G74" s="16"/>
      <c r="H74" s="16"/>
      <c r="I74" s="16"/>
      <c r="J74" s="16">
        <v>1</v>
      </c>
      <c r="K74" s="16"/>
      <c r="L74" s="16">
        <v>1</v>
      </c>
      <c r="M74" s="16">
        <v>3</v>
      </c>
      <c r="N74" s="16">
        <v>1</v>
      </c>
      <c r="O74" s="16"/>
      <c r="P74" s="16"/>
      <c r="Q74" s="11"/>
      <c r="R74" s="16">
        <f>SUM(B74:P74)</f>
        <v>7</v>
      </c>
      <c r="S74" s="61">
        <f>R74/15</f>
        <v>0.4666666666666667</v>
      </c>
      <c r="T74" s="110">
        <f>S74*1243.78</f>
        <v>580.4306666666666</v>
      </c>
    </row>
    <row r="75" spans="1:20" ht="12.75">
      <c r="A75" s="25" t="s">
        <v>59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1"/>
      <c r="R75" s="16">
        <f>SUM(B75:P75)</f>
        <v>0</v>
      </c>
      <c r="S75" s="61">
        <f>R75/15</f>
        <v>0</v>
      </c>
      <c r="T75" s="110">
        <f>S75*1243.78</f>
        <v>0</v>
      </c>
    </row>
    <row r="76" spans="18:20" ht="12.75">
      <c r="R76" s="11"/>
      <c r="S76" s="63"/>
      <c r="T76" s="116"/>
    </row>
    <row r="77" spans="18:20" ht="12.75">
      <c r="R77" s="11"/>
      <c r="S77" s="63"/>
      <c r="T77" s="116"/>
    </row>
    <row r="78" spans="18:20" ht="12.75">
      <c r="R78" s="11"/>
      <c r="S78" s="63"/>
      <c r="T78" s="116"/>
    </row>
    <row r="79" spans="18:20" ht="12.75">
      <c r="R79" s="11"/>
      <c r="S79" s="63"/>
      <c r="T79" s="116"/>
    </row>
    <row r="80" spans="18:20" ht="12.75">
      <c r="R80" s="11"/>
      <c r="S80" s="63"/>
      <c r="T80" s="116"/>
    </row>
    <row r="81" spans="18:20" ht="12.75">
      <c r="R81" s="11"/>
      <c r="S81" s="63"/>
      <c r="T81" s="116"/>
    </row>
    <row r="82" spans="18:20" ht="12.75">
      <c r="R82" s="11"/>
      <c r="S82" s="63"/>
      <c r="T82" s="116"/>
    </row>
    <row r="83" spans="18:20" ht="12.75">
      <c r="R83" s="11"/>
      <c r="S83" s="63"/>
      <c r="T83" s="116"/>
    </row>
    <row r="84" spans="18:20" ht="12.75">
      <c r="R84" s="11"/>
      <c r="S84" s="63"/>
      <c r="T84" s="116"/>
    </row>
    <row r="85" spans="18:20" ht="12.75">
      <c r="R85" s="11"/>
      <c r="S85" s="63"/>
      <c r="T85" s="116"/>
    </row>
  </sheetData>
  <printOptions gridLines="1"/>
  <pageMargins left="0.75" right="0.75" top="1" bottom="1" header="0.511811023" footer="0.511811023"/>
  <pageSetup horizontalDpi="600" verticalDpi="600" orientation="portrait" scale="68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16" width="5.28125" style="0" customWidth="1"/>
    <col min="17" max="17" width="7.421875" style="0" customWidth="1"/>
    <col min="18" max="18" width="5.28125" style="0" customWidth="1"/>
    <col min="19" max="19" width="5.8515625" style="0" customWidth="1"/>
    <col min="20" max="20" width="10.421875" style="107" customWidth="1"/>
    <col min="21" max="16384" width="11.421875" style="0" customWidth="1"/>
  </cols>
  <sheetData>
    <row r="1" spans="1:15" ht="12.75">
      <c r="A1" s="1" t="s">
        <v>0</v>
      </c>
      <c r="B1" t="s">
        <v>112</v>
      </c>
      <c r="L1" t="s">
        <v>1</v>
      </c>
      <c r="O1" s="3"/>
    </row>
    <row r="2" spans="1:20" s="46" customFormat="1" ht="12.75">
      <c r="A2" s="45" t="s">
        <v>103</v>
      </c>
      <c r="L2" s="46" t="s">
        <v>2</v>
      </c>
      <c r="Q2" s="47" t="s">
        <v>3</v>
      </c>
      <c r="T2" s="108"/>
    </row>
    <row r="3" spans="12:17" ht="12.75">
      <c r="L3" t="s">
        <v>4</v>
      </c>
      <c r="Q3" s="2">
        <v>1243.78</v>
      </c>
    </row>
    <row r="4" spans="1:20" ht="12.75">
      <c r="A4" s="6"/>
      <c r="B4" s="6" t="s">
        <v>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0"/>
      <c r="P4" s="10"/>
      <c r="Q4" s="10"/>
      <c r="R4" s="6"/>
      <c r="S4" s="6"/>
      <c r="T4" s="109"/>
    </row>
    <row r="5" spans="1:20" ht="12.75">
      <c r="A5" s="53" t="s">
        <v>6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7"/>
      <c r="R5" s="15" t="s">
        <v>7</v>
      </c>
      <c r="S5" s="15" t="s">
        <v>8</v>
      </c>
      <c r="T5" s="110" t="s">
        <v>9</v>
      </c>
    </row>
    <row r="6" spans="1:20" ht="12.75">
      <c r="A6" s="54" t="s">
        <v>10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0"/>
      <c r="R6" s="15"/>
      <c r="S6" s="15"/>
      <c r="T6" s="110"/>
    </row>
    <row r="7" spans="1:20" ht="12.75">
      <c r="A7" s="55" t="s">
        <v>11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1"/>
      <c r="R7" s="16">
        <f aca="true" t="shared" si="0" ref="R7:R32">SUM(B7:P7)</f>
        <v>0</v>
      </c>
      <c r="S7" s="16">
        <f aca="true" t="shared" si="1" ref="S7:S32">R7/15</f>
        <v>0</v>
      </c>
      <c r="T7" s="110">
        <f aca="true" t="shared" si="2" ref="T7:T32">S7*1243.78</f>
        <v>0</v>
      </c>
    </row>
    <row r="8" spans="1:20" ht="12.75">
      <c r="A8" s="55" t="s">
        <v>12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1"/>
      <c r="R8" s="16">
        <f t="shared" si="0"/>
        <v>0</v>
      </c>
      <c r="S8" s="16">
        <f t="shared" si="1"/>
        <v>0</v>
      </c>
      <c r="T8" s="110">
        <f t="shared" si="2"/>
        <v>0</v>
      </c>
    </row>
    <row r="9" spans="1:20" ht="12.75">
      <c r="A9" s="118" t="s">
        <v>13</v>
      </c>
      <c r="B9" s="16">
        <v>2</v>
      </c>
      <c r="C9" s="16"/>
      <c r="D9" s="16"/>
      <c r="E9" s="16">
        <v>1</v>
      </c>
      <c r="F9" s="16"/>
      <c r="G9" s="16"/>
      <c r="H9" s="16"/>
      <c r="I9" s="16"/>
      <c r="J9" s="16"/>
      <c r="K9" s="16"/>
      <c r="L9" s="16"/>
      <c r="M9" s="16"/>
      <c r="N9" s="16"/>
      <c r="O9" s="16">
        <v>1</v>
      </c>
      <c r="P9" s="16"/>
      <c r="Q9" s="11"/>
      <c r="R9" s="16">
        <f t="shared" si="0"/>
        <v>4</v>
      </c>
      <c r="S9" s="16">
        <f t="shared" si="1"/>
        <v>0.26666666666666666</v>
      </c>
      <c r="T9" s="110">
        <f t="shared" si="2"/>
        <v>331.67466666666667</v>
      </c>
    </row>
    <row r="10" spans="1:20" ht="12.75">
      <c r="A10" s="55" t="s">
        <v>14</v>
      </c>
      <c r="B10" s="16">
        <v>1</v>
      </c>
      <c r="C10" s="16">
        <v>1</v>
      </c>
      <c r="D10" s="16"/>
      <c r="E10" s="26">
        <v>4</v>
      </c>
      <c r="F10" s="16">
        <v>4</v>
      </c>
      <c r="G10" s="16">
        <v>2</v>
      </c>
      <c r="H10" s="16">
        <v>2</v>
      </c>
      <c r="I10" s="16">
        <v>3</v>
      </c>
      <c r="J10" s="16">
        <v>2</v>
      </c>
      <c r="K10" s="16">
        <v>6</v>
      </c>
      <c r="L10" s="16">
        <v>2</v>
      </c>
      <c r="M10" s="16"/>
      <c r="N10" s="16">
        <v>6</v>
      </c>
      <c r="O10" s="16">
        <v>1</v>
      </c>
      <c r="P10" s="16"/>
      <c r="Q10" s="11"/>
      <c r="R10" s="16">
        <f t="shared" si="0"/>
        <v>34</v>
      </c>
      <c r="S10" s="16">
        <f t="shared" si="1"/>
        <v>2.2666666666666666</v>
      </c>
      <c r="T10" s="110">
        <f t="shared" si="2"/>
        <v>2819.2346666666667</v>
      </c>
    </row>
    <row r="11" spans="1:20" ht="12.75">
      <c r="A11" s="55" t="s">
        <v>15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1"/>
      <c r="R11" s="16">
        <f t="shared" si="0"/>
        <v>0</v>
      </c>
      <c r="S11" s="16">
        <f t="shared" si="1"/>
        <v>0</v>
      </c>
      <c r="T11" s="110">
        <f t="shared" si="2"/>
        <v>0</v>
      </c>
    </row>
    <row r="12" spans="1:20" ht="12.75">
      <c r="A12" s="55" t="s">
        <v>16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1"/>
      <c r="R12" s="16">
        <f t="shared" si="0"/>
        <v>0</v>
      </c>
      <c r="S12" s="16">
        <f t="shared" si="1"/>
        <v>0</v>
      </c>
      <c r="T12" s="110">
        <f t="shared" si="2"/>
        <v>0</v>
      </c>
    </row>
    <row r="13" spans="1:20" ht="12.75">
      <c r="A13" s="55" t="s">
        <v>17</v>
      </c>
      <c r="B13" s="16"/>
      <c r="C13" s="16"/>
      <c r="D13" s="16"/>
      <c r="E13" s="16"/>
      <c r="F13" s="16">
        <v>1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1"/>
      <c r="R13" s="16">
        <f t="shared" si="0"/>
        <v>1</v>
      </c>
      <c r="S13" s="16">
        <f t="shared" si="1"/>
        <v>0.06666666666666667</v>
      </c>
      <c r="T13" s="110">
        <f t="shared" si="2"/>
        <v>82.91866666666667</v>
      </c>
    </row>
    <row r="14" spans="1:20" ht="12.75">
      <c r="A14" s="55" t="s">
        <v>18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1"/>
      <c r="R14" s="16">
        <f t="shared" si="0"/>
        <v>0</v>
      </c>
      <c r="S14" s="16">
        <f t="shared" si="1"/>
        <v>0</v>
      </c>
      <c r="T14" s="110">
        <f t="shared" si="2"/>
        <v>0</v>
      </c>
    </row>
    <row r="15" spans="1:20" ht="12.75">
      <c r="A15" s="55" t="s">
        <v>19</v>
      </c>
      <c r="B15" s="16"/>
      <c r="C15" s="16">
        <v>1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>
        <v>1</v>
      </c>
      <c r="O15" s="16">
        <v>1</v>
      </c>
      <c r="P15" s="16"/>
      <c r="Q15" s="11"/>
      <c r="R15" s="16">
        <f t="shared" si="0"/>
        <v>3</v>
      </c>
      <c r="S15" s="16">
        <f t="shared" si="1"/>
        <v>0.2</v>
      </c>
      <c r="T15" s="110">
        <f t="shared" si="2"/>
        <v>248.756</v>
      </c>
    </row>
    <row r="16" spans="1:20" ht="12.75">
      <c r="A16" s="55" t="s">
        <v>20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1"/>
      <c r="R16" s="16">
        <f t="shared" si="0"/>
        <v>0</v>
      </c>
      <c r="S16" s="16">
        <f t="shared" si="1"/>
        <v>0</v>
      </c>
      <c r="T16" s="110">
        <f t="shared" si="2"/>
        <v>0</v>
      </c>
    </row>
    <row r="17" spans="1:20" ht="12.75">
      <c r="A17" s="55" t="s">
        <v>21</v>
      </c>
      <c r="B17" s="16">
        <v>8</v>
      </c>
      <c r="C17" s="16">
        <v>6</v>
      </c>
      <c r="D17" s="16"/>
      <c r="E17" s="16">
        <v>3</v>
      </c>
      <c r="F17" s="16">
        <v>9</v>
      </c>
      <c r="G17" s="16">
        <v>12</v>
      </c>
      <c r="H17" s="16">
        <v>31</v>
      </c>
      <c r="I17" s="16">
        <v>12</v>
      </c>
      <c r="J17" s="16">
        <v>4</v>
      </c>
      <c r="K17" s="16">
        <v>10</v>
      </c>
      <c r="L17" s="16">
        <v>29</v>
      </c>
      <c r="M17" s="16">
        <v>2</v>
      </c>
      <c r="N17" s="26">
        <v>19</v>
      </c>
      <c r="O17" s="16">
        <v>4</v>
      </c>
      <c r="P17" s="16">
        <v>4</v>
      </c>
      <c r="Q17" s="11"/>
      <c r="R17" s="16">
        <f t="shared" si="0"/>
        <v>153</v>
      </c>
      <c r="S17" s="16">
        <f t="shared" si="1"/>
        <v>10.2</v>
      </c>
      <c r="T17" s="110">
        <f t="shared" si="2"/>
        <v>12686.555999999999</v>
      </c>
    </row>
    <row r="18" spans="1:20" ht="12.75">
      <c r="A18" s="55" t="s">
        <v>22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1"/>
      <c r="R18" s="16">
        <f t="shared" si="0"/>
        <v>0</v>
      </c>
      <c r="S18" s="16">
        <f t="shared" si="1"/>
        <v>0</v>
      </c>
      <c r="T18" s="110">
        <f t="shared" si="2"/>
        <v>0</v>
      </c>
    </row>
    <row r="19" spans="1:20" ht="12.75">
      <c r="A19" s="55" t="s">
        <v>23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1"/>
      <c r="R19" s="16">
        <f t="shared" si="0"/>
        <v>0</v>
      </c>
      <c r="S19" s="16">
        <f t="shared" si="1"/>
        <v>0</v>
      </c>
      <c r="T19" s="110">
        <f t="shared" si="2"/>
        <v>0</v>
      </c>
    </row>
    <row r="20" spans="1:20" ht="12.75">
      <c r="A20" s="55" t="s">
        <v>24</v>
      </c>
      <c r="B20" s="16"/>
      <c r="C20" s="16"/>
      <c r="D20" s="16"/>
      <c r="E20" s="16"/>
      <c r="F20" s="16">
        <v>1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1"/>
      <c r="R20" s="16">
        <f t="shared" si="0"/>
        <v>1</v>
      </c>
      <c r="S20" s="16">
        <f t="shared" si="1"/>
        <v>0.06666666666666667</v>
      </c>
      <c r="T20" s="110">
        <f t="shared" si="2"/>
        <v>82.91866666666667</v>
      </c>
    </row>
    <row r="21" spans="1:20" ht="12.75">
      <c r="A21" s="117" t="s">
        <v>81</v>
      </c>
      <c r="B21" s="30"/>
      <c r="C21" s="57">
        <v>1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1"/>
      <c r="R21" s="16">
        <f t="shared" si="0"/>
        <v>1</v>
      </c>
      <c r="S21" s="16">
        <f t="shared" si="1"/>
        <v>0.06666666666666667</v>
      </c>
      <c r="T21" s="110">
        <f t="shared" si="2"/>
        <v>82.91866666666667</v>
      </c>
    </row>
    <row r="22" spans="1:20" ht="12.75">
      <c r="A22" s="118" t="s">
        <v>25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1"/>
      <c r="R22" s="16">
        <f t="shared" si="0"/>
        <v>0</v>
      </c>
      <c r="S22" s="16">
        <f t="shared" si="1"/>
        <v>0</v>
      </c>
      <c r="T22" s="110">
        <f t="shared" si="2"/>
        <v>0</v>
      </c>
    </row>
    <row r="23" spans="1:20" ht="12.75">
      <c r="A23" s="55" t="s">
        <v>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1"/>
      <c r="R23" s="16">
        <f t="shared" si="0"/>
        <v>0</v>
      </c>
      <c r="S23" s="16">
        <f t="shared" si="1"/>
        <v>0</v>
      </c>
      <c r="T23" s="110">
        <f t="shared" si="2"/>
        <v>0</v>
      </c>
    </row>
    <row r="24" spans="1:20" ht="12.75">
      <c r="A24" s="117" t="s">
        <v>82</v>
      </c>
      <c r="B24" s="30"/>
      <c r="C24" s="30"/>
      <c r="D24" s="30"/>
      <c r="E24" s="30"/>
      <c r="F24" s="30"/>
      <c r="G24" s="30"/>
      <c r="H24" s="30"/>
      <c r="I24" s="30"/>
      <c r="J24" s="30"/>
      <c r="K24" s="57">
        <v>1</v>
      </c>
      <c r="L24" s="16"/>
      <c r="M24" s="16"/>
      <c r="N24" s="16"/>
      <c r="O24" s="16"/>
      <c r="P24" s="16"/>
      <c r="Q24" s="11"/>
      <c r="R24" s="16">
        <f t="shared" si="0"/>
        <v>1</v>
      </c>
      <c r="S24" s="16">
        <f t="shared" si="1"/>
        <v>0.06666666666666667</v>
      </c>
      <c r="T24" s="110">
        <f t="shared" si="2"/>
        <v>82.91866666666667</v>
      </c>
    </row>
    <row r="25" spans="1:20" ht="12.75">
      <c r="A25" s="1" t="s">
        <v>27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1"/>
      <c r="R25" s="16">
        <f t="shared" si="0"/>
        <v>0</v>
      </c>
      <c r="S25" s="16">
        <f t="shared" si="1"/>
        <v>0</v>
      </c>
      <c r="T25" s="110">
        <f t="shared" si="2"/>
        <v>0</v>
      </c>
    </row>
    <row r="26" spans="1:20" ht="12.75">
      <c r="A26" s="55" t="s">
        <v>28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6">
        <f t="shared" si="0"/>
        <v>0</v>
      </c>
      <c r="S26" s="16">
        <f t="shared" si="1"/>
        <v>0</v>
      </c>
      <c r="T26" s="110">
        <f t="shared" si="2"/>
        <v>0</v>
      </c>
    </row>
    <row r="27" spans="1:20" ht="12.75">
      <c r="A27" s="55" t="s">
        <v>29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1"/>
      <c r="R27" s="16">
        <f t="shared" si="0"/>
        <v>0</v>
      </c>
      <c r="S27" s="16">
        <f t="shared" si="1"/>
        <v>0</v>
      </c>
      <c r="T27" s="110">
        <f t="shared" si="2"/>
        <v>0</v>
      </c>
    </row>
    <row r="28" spans="1:20" ht="12.75">
      <c r="A28" s="55" t="s">
        <v>30</v>
      </c>
      <c r="B28" s="16"/>
      <c r="C28" s="16"/>
      <c r="D28" s="16"/>
      <c r="E28" s="16"/>
      <c r="F28" s="16"/>
      <c r="G28" s="16">
        <v>1</v>
      </c>
      <c r="H28" s="16">
        <v>1</v>
      </c>
      <c r="I28" s="16"/>
      <c r="J28" s="16"/>
      <c r="K28" s="16"/>
      <c r="L28" s="16"/>
      <c r="M28" s="16"/>
      <c r="N28" s="16"/>
      <c r="O28" s="16"/>
      <c r="P28" s="16"/>
      <c r="Q28" s="11"/>
      <c r="R28" s="16">
        <f t="shared" si="0"/>
        <v>2</v>
      </c>
      <c r="S28" s="16">
        <f t="shared" si="1"/>
        <v>0.13333333333333333</v>
      </c>
      <c r="T28" s="110">
        <f t="shared" si="2"/>
        <v>165.83733333333333</v>
      </c>
    </row>
    <row r="29" spans="1:20" ht="12.75">
      <c r="A29" s="55" t="s">
        <v>108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1"/>
      <c r="R29" s="16">
        <f t="shared" si="0"/>
        <v>0</v>
      </c>
      <c r="S29" s="16">
        <f t="shared" si="1"/>
        <v>0</v>
      </c>
      <c r="T29" s="110">
        <f t="shared" si="2"/>
        <v>0</v>
      </c>
    </row>
    <row r="30" spans="1:20" ht="12.75">
      <c r="A30" s="55" t="s">
        <v>31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1"/>
      <c r="R30" s="16">
        <f t="shared" si="0"/>
        <v>0</v>
      </c>
      <c r="S30" s="16">
        <f t="shared" si="1"/>
        <v>0</v>
      </c>
      <c r="T30" s="110">
        <f t="shared" si="2"/>
        <v>0</v>
      </c>
    </row>
    <row r="31" spans="1:20" ht="12.75">
      <c r="A31" s="55" t="s">
        <v>32</v>
      </c>
      <c r="B31" s="16"/>
      <c r="C31" s="16"/>
      <c r="D31" s="16"/>
      <c r="E31" s="16"/>
      <c r="F31" s="16"/>
      <c r="G31" s="16">
        <v>1</v>
      </c>
      <c r="H31" s="16"/>
      <c r="I31" s="16"/>
      <c r="J31" s="16"/>
      <c r="K31" s="16"/>
      <c r="L31" s="16">
        <v>1</v>
      </c>
      <c r="M31" s="16"/>
      <c r="N31" s="26"/>
      <c r="O31" s="16"/>
      <c r="P31" s="16"/>
      <c r="Q31" s="12"/>
      <c r="R31" s="16">
        <f t="shared" si="0"/>
        <v>2</v>
      </c>
      <c r="S31" s="16">
        <f t="shared" si="1"/>
        <v>0.13333333333333333</v>
      </c>
      <c r="T31" s="110">
        <f t="shared" si="2"/>
        <v>165.83733333333333</v>
      </c>
    </row>
    <row r="32" spans="1:20" ht="12.75">
      <c r="A32" s="56" t="s">
        <v>33</v>
      </c>
      <c r="B32" s="16"/>
      <c r="C32" s="16"/>
      <c r="D32" s="16"/>
      <c r="E32" s="16"/>
      <c r="F32" s="16">
        <v>1</v>
      </c>
      <c r="G32" s="16">
        <v>1</v>
      </c>
      <c r="H32" s="16"/>
      <c r="I32" s="16"/>
      <c r="J32" s="16">
        <v>2</v>
      </c>
      <c r="K32" s="16"/>
      <c r="L32" s="16"/>
      <c r="M32" s="16"/>
      <c r="N32" s="16">
        <v>1</v>
      </c>
      <c r="O32" s="16"/>
      <c r="P32" s="16"/>
      <c r="Q32" s="7"/>
      <c r="R32" s="16">
        <f t="shared" si="0"/>
        <v>5</v>
      </c>
      <c r="S32" s="16">
        <f t="shared" si="1"/>
        <v>0.3333333333333333</v>
      </c>
      <c r="T32" s="110">
        <f t="shared" si="2"/>
        <v>414.5933333333333</v>
      </c>
    </row>
    <row r="33" spans="1:20" ht="12.75">
      <c r="A33" s="2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72"/>
      <c r="S33" s="64"/>
      <c r="T33" s="111"/>
    </row>
    <row r="34" spans="1:20" ht="12.75">
      <c r="A34" s="20" t="s">
        <v>34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73"/>
      <c r="S34" s="67"/>
      <c r="T34" s="112"/>
    </row>
    <row r="35" spans="1:20" ht="12.75">
      <c r="A35" s="23" t="s">
        <v>35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1"/>
      <c r="R35" s="60">
        <f aca="true" t="shared" si="3" ref="R35:R42">SUM(B35:P35)</f>
        <v>0</v>
      </c>
      <c r="S35" s="60">
        <f aca="true" t="shared" si="4" ref="S35:S42">R35/15</f>
        <v>0</v>
      </c>
      <c r="T35" s="113">
        <f aca="true" t="shared" si="5" ref="T35:T42">S35*1243.78</f>
        <v>0</v>
      </c>
    </row>
    <row r="36" spans="1:20" ht="12.75">
      <c r="A36" s="23" t="s">
        <v>36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1"/>
      <c r="R36" s="60">
        <f t="shared" si="3"/>
        <v>0</v>
      </c>
      <c r="S36" s="60">
        <f t="shared" si="4"/>
        <v>0</v>
      </c>
      <c r="T36" s="113">
        <f t="shared" si="5"/>
        <v>0</v>
      </c>
    </row>
    <row r="37" spans="1:20" ht="12.75">
      <c r="A37" s="23" t="s">
        <v>37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1"/>
      <c r="R37" s="60">
        <f t="shared" si="3"/>
        <v>0</v>
      </c>
      <c r="S37" s="60">
        <f t="shared" si="4"/>
        <v>0</v>
      </c>
      <c r="T37" s="113">
        <f t="shared" si="5"/>
        <v>0</v>
      </c>
    </row>
    <row r="38" spans="1:20" ht="12.75">
      <c r="A38" s="23" t="s">
        <v>38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1"/>
      <c r="R38" s="60">
        <f t="shared" si="3"/>
        <v>0</v>
      </c>
      <c r="S38" s="60">
        <f t="shared" si="4"/>
        <v>0</v>
      </c>
      <c r="T38" s="113">
        <f t="shared" si="5"/>
        <v>0</v>
      </c>
    </row>
    <row r="39" spans="1:20" ht="12.75">
      <c r="A39" s="23" t="s">
        <v>39</v>
      </c>
      <c r="B39" s="16">
        <v>2</v>
      </c>
      <c r="C39" s="16"/>
      <c r="D39" s="16"/>
      <c r="E39" s="16">
        <v>8</v>
      </c>
      <c r="F39" s="16">
        <v>15</v>
      </c>
      <c r="G39" s="16">
        <v>5</v>
      </c>
      <c r="H39" s="16">
        <v>13</v>
      </c>
      <c r="I39" s="16">
        <v>17</v>
      </c>
      <c r="J39" s="16">
        <v>1</v>
      </c>
      <c r="K39" s="16"/>
      <c r="L39" s="16">
        <v>5</v>
      </c>
      <c r="M39" s="16">
        <v>5</v>
      </c>
      <c r="N39" s="16">
        <v>12</v>
      </c>
      <c r="O39" s="26">
        <v>6</v>
      </c>
      <c r="P39" s="16">
        <v>7</v>
      </c>
      <c r="Q39" s="7"/>
      <c r="R39" s="60">
        <f t="shared" si="3"/>
        <v>96</v>
      </c>
      <c r="S39" s="60">
        <f t="shared" si="4"/>
        <v>6.4</v>
      </c>
      <c r="T39" s="113">
        <f t="shared" si="5"/>
        <v>7960.192</v>
      </c>
    </row>
    <row r="40" spans="1:20" ht="12.75">
      <c r="A40" s="23" t="s">
        <v>40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1"/>
      <c r="R40" s="60">
        <f t="shared" si="3"/>
        <v>0</v>
      </c>
      <c r="S40" s="60">
        <f t="shared" si="4"/>
        <v>0</v>
      </c>
      <c r="T40" s="113">
        <f t="shared" si="5"/>
        <v>0</v>
      </c>
    </row>
    <row r="41" spans="1:20" ht="12.75">
      <c r="A41" s="23" t="s">
        <v>41</v>
      </c>
      <c r="B41" s="16"/>
      <c r="C41" s="16"/>
      <c r="D41" s="16"/>
      <c r="E41" s="16"/>
      <c r="F41" s="16"/>
      <c r="G41" s="16">
        <v>1</v>
      </c>
      <c r="H41" s="16"/>
      <c r="I41" s="16"/>
      <c r="J41" s="16"/>
      <c r="K41" s="16">
        <v>5</v>
      </c>
      <c r="L41" s="16"/>
      <c r="M41" s="16"/>
      <c r="N41" s="16"/>
      <c r="O41" s="16"/>
      <c r="P41" s="16"/>
      <c r="Q41" s="11"/>
      <c r="R41" s="60">
        <f t="shared" si="3"/>
        <v>6</v>
      </c>
      <c r="S41" s="60">
        <f t="shared" si="4"/>
        <v>0.4</v>
      </c>
      <c r="T41" s="113">
        <f t="shared" si="5"/>
        <v>497.512</v>
      </c>
    </row>
    <row r="42" spans="1:20" ht="12.75">
      <c r="A42" s="23" t="s">
        <v>42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1"/>
      <c r="R42" s="60">
        <f t="shared" si="3"/>
        <v>0</v>
      </c>
      <c r="S42" s="60">
        <f t="shared" si="4"/>
        <v>0</v>
      </c>
      <c r="T42" s="113">
        <f t="shared" si="5"/>
        <v>0</v>
      </c>
    </row>
    <row r="43" spans="1:20" ht="12.75">
      <c r="A43" s="2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64"/>
      <c r="S43" s="64"/>
      <c r="T43" s="111"/>
    </row>
    <row r="44" spans="1:20" ht="12.75">
      <c r="A44" s="24" t="s">
        <v>43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67"/>
      <c r="S44" s="67"/>
      <c r="T44" s="112"/>
    </row>
    <row r="45" spans="1:20" ht="12.75">
      <c r="A45" s="23" t="s">
        <v>44</v>
      </c>
      <c r="B45" s="16"/>
      <c r="C45" s="16"/>
      <c r="D45" s="16"/>
      <c r="E45" s="16"/>
      <c r="F45" s="16"/>
      <c r="G45" s="16"/>
      <c r="H45" s="16"/>
      <c r="I45" s="16"/>
      <c r="J45" s="16">
        <v>1</v>
      </c>
      <c r="K45" s="16"/>
      <c r="L45" s="16">
        <v>3</v>
      </c>
      <c r="M45" s="16">
        <v>1</v>
      </c>
      <c r="N45" s="16">
        <v>1</v>
      </c>
      <c r="O45" s="16"/>
      <c r="P45" s="16">
        <v>1</v>
      </c>
      <c r="Q45" s="11"/>
      <c r="R45" s="60">
        <f>SUM(B45:P45)</f>
        <v>7</v>
      </c>
      <c r="S45" s="60">
        <f>R45/15</f>
        <v>0.4666666666666667</v>
      </c>
      <c r="T45" s="113">
        <f>S45*1243.78</f>
        <v>580.4306666666666</v>
      </c>
    </row>
    <row r="46" spans="1:20" ht="12.75">
      <c r="A46" s="23" t="s">
        <v>45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1"/>
      <c r="R46" s="16">
        <f>SUM(B46:P46)</f>
        <v>0</v>
      </c>
      <c r="S46" s="16">
        <f>R46/15</f>
        <v>0</v>
      </c>
      <c r="T46" s="113">
        <f>S46*1243.78</f>
        <v>0</v>
      </c>
    </row>
    <row r="47" spans="1:20" ht="12.75">
      <c r="A47" s="23" t="s">
        <v>95</v>
      </c>
      <c r="B47" s="16"/>
      <c r="C47" s="16"/>
      <c r="D47" s="16"/>
      <c r="E47" s="16"/>
      <c r="F47" s="16"/>
      <c r="G47" s="16">
        <v>1</v>
      </c>
      <c r="H47" s="16"/>
      <c r="I47" s="16">
        <v>1</v>
      </c>
      <c r="J47" s="16"/>
      <c r="K47" s="16"/>
      <c r="L47" s="16"/>
      <c r="M47" s="16"/>
      <c r="N47" s="16"/>
      <c r="O47" s="16"/>
      <c r="P47" s="16"/>
      <c r="Q47" s="11"/>
      <c r="R47" s="58">
        <f>SUM(B47:P47)</f>
        <v>2</v>
      </c>
      <c r="S47" s="58">
        <f>R47/15</f>
        <v>0.13333333333333333</v>
      </c>
      <c r="T47" s="113">
        <f>S47*1243.78</f>
        <v>165.83733333333333</v>
      </c>
    </row>
    <row r="48" spans="1:20" ht="12.75">
      <c r="A48" s="2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64"/>
      <c r="S48" s="64"/>
      <c r="T48" s="111"/>
    </row>
    <row r="49" spans="1:20" ht="12.75">
      <c r="A49" s="24" t="s">
        <v>46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67"/>
      <c r="S49" s="67"/>
      <c r="T49" s="112"/>
    </row>
    <row r="50" spans="1:20" ht="12.75">
      <c r="A50" s="23" t="s">
        <v>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7"/>
      <c r="R50" s="60">
        <f>SUM(B50:P50)</f>
        <v>0</v>
      </c>
      <c r="S50" s="60">
        <f>R50/15</f>
        <v>0</v>
      </c>
      <c r="T50" s="113">
        <f>S50*1243.78</f>
        <v>0</v>
      </c>
    </row>
    <row r="51" spans="1:20" ht="12.75">
      <c r="A51" s="23" t="s">
        <v>48</v>
      </c>
      <c r="B51" s="16"/>
      <c r="C51" s="16"/>
      <c r="D51" s="16">
        <v>2</v>
      </c>
      <c r="E51" s="16"/>
      <c r="F51" s="16">
        <v>1</v>
      </c>
      <c r="G51" s="27"/>
      <c r="H51" s="16"/>
      <c r="I51" s="16">
        <v>1</v>
      </c>
      <c r="J51" s="26"/>
      <c r="K51" s="16">
        <v>2</v>
      </c>
      <c r="L51" s="26"/>
      <c r="M51" s="16"/>
      <c r="N51" s="16"/>
      <c r="O51" s="27">
        <v>1</v>
      </c>
      <c r="P51" s="16"/>
      <c r="Q51" s="12"/>
      <c r="R51" s="16">
        <f>SUM(B51:P51)</f>
        <v>7</v>
      </c>
      <c r="S51" s="16">
        <f>R51/15</f>
        <v>0.4666666666666667</v>
      </c>
      <c r="T51" s="113">
        <f>S51*1243.78</f>
        <v>580.4306666666666</v>
      </c>
    </row>
    <row r="52" spans="1:20" ht="12.75">
      <c r="A52" s="23" t="s">
        <v>49</v>
      </c>
      <c r="B52" s="16"/>
      <c r="C52" s="16"/>
      <c r="D52" s="16"/>
      <c r="E52" s="16"/>
      <c r="F52" s="16"/>
      <c r="G52" s="16">
        <v>1</v>
      </c>
      <c r="H52" s="16"/>
      <c r="I52" s="16"/>
      <c r="J52" s="16"/>
      <c r="K52" s="16"/>
      <c r="L52" s="16"/>
      <c r="M52" s="16"/>
      <c r="N52" s="16"/>
      <c r="O52" s="16"/>
      <c r="P52" s="16"/>
      <c r="Q52" s="11"/>
      <c r="R52" s="58">
        <f>SUM(B52:P52)</f>
        <v>1</v>
      </c>
      <c r="S52" s="58">
        <f>R52/15</f>
        <v>0.06666666666666667</v>
      </c>
      <c r="T52" s="113">
        <f>S52*1243.78</f>
        <v>82.91866666666667</v>
      </c>
    </row>
    <row r="53" spans="1:20" ht="12.75">
      <c r="A53" s="23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64"/>
      <c r="S53" s="64"/>
      <c r="T53" s="111"/>
    </row>
    <row r="54" spans="1:20" ht="12.75">
      <c r="A54" s="24" t="s">
        <v>50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67"/>
      <c r="S54" s="67"/>
      <c r="T54" s="112"/>
    </row>
    <row r="55" spans="1:20" ht="12.75">
      <c r="A55" s="23" t="s">
        <v>51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1"/>
      <c r="R55" s="60">
        <f>SUM(B55:P55)</f>
        <v>0</v>
      </c>
      <c r="S55" s="60">
        <f>R55/15</f>
        <v>0</v>
      </c>
      <c r="T55" s="113">
        <f>S55*1243.78</f>
        <v>0</v>
      </c>
    </row>
    <row r="56" spans="1:20" ht="12.75">
      <c r="A56" s="21" t="s">
        <v>52</v>
      </c>
      <c r="B56" s="16"/>
      <c r="C56" s="16">
        <v>3</v>
      </c>
      <c r="D56" s="16">
        <v>7</v>
      </c>
      <c r="E56" s="16">
        <v>4</v>
      </c>
      <c r="F56" s="16"/>
      <c r="G56" s="16">
        <v>4</v>
      </c>
      <c r="H56" s="16">
        <v>2</v>
      </c>
      <c r="I56" s="16"/>
      <c r="J56" s="16">
        <v>5</v>
      </c>
      <c r="K56" s="16">
        <v>8</v>
      </c>
      <c r="L56" s="16"/>
      <c r="M56" s="16">
        <v>1</v>
      </c>
      <c r="N56" s="16">
        <v>2</v>
      </c>
      <c r="O56" s="16">
        <v>2</v>
      </c>
      <c r="P56" s="16">
        <v>2</v>
      </c>
      <c r="Q56" s="12"/>
      <c r="R56" s="16">
        <f>SUM(B56:P56)</f>
        <v>40</v>
      </c>
      <c r="S56" s="16">
        <f>R56/15</f>
        <v>2.6666666666666665</v>
      </c>
      <c r="T56" s="113">
        <f>S56*1243.78</f>
        <v>3316.7466666666664</v>
      </c>
    </row>
    <row r="57" spans="1:20" ht="12.75">
      <c r="A57" s="22" t="s">
        <v>53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1"/>
      <c r="R57" s="16">
        <f>SUM(B57:P57)</f>
        <v>0</v>
      </c>
      <c r="S57" s="16">
        <f>R57/15</f>
        <v>0</v>
      </c>
      <c r="T57" s="113">
        <f>S57*1243.78</f>
        <v>0</v>
      </c>
    </row>
    <row r="58" spans="1:20" ht="12.75">
      <c r="A58" s="21" t="s">
        <v>54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1"/>
      <c r="R58" s="16">
        <f>SUM(B58:P58)</f>
        <v>0</v>
      </c>
      <c r="S58" s="16">
        <f>R58/15</f>
        <v>0</v>
      </c>
      <c r="T58" s="113">
        <f>S58*1243.78</f>
        <v>0</v>
      </c>
    </row>
    <row r="59" spans="1:20" ht="12.75">
      <c r="A59" s="22" t="s">
        <v>94</v>
      </c>
      <c r="B59" s="16"/>
      <c r="C59" s="16"/>
      <c r="D59" s="16"/>
      <c r="E59" s="16">
        <v>2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1"/>
      <c r="R59" s="58">
        <f>SUM(B59:P59)</f>
        <v>2</v>
      </c>
      <c r="S59" s="58">
        <f>R59/15</f>
        <v>0.13333333333333333</v>
      </c>
      <c r="T59" s="113">
        <f>S59*1243.78</f>
        <v>165.83733333333333</v>
      </c>
    </row>
    <row r="60" spans="1:20" ht="12.75">
      <c r="A60" s="22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64"/>
      <c r="S60" s="64"/>
      <c r="T60" s="111"/>
    </row>
    <row r="61" spans="1:20" ht="12.75">
      <c r="A61" s="20" t="s">
        <v>55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67"/>
      <c r="S61" s="67"/>
      <c r="T61" s="112"/>
    </row>
    <row r="62" spans="1:20" ht="12.75">
      <c r="A62" s="22" t="s">
        <v>56</v>
      </c>
      <c r="B62" s="16"/>
      <c r="C62" s="27"/>
      <c r="D62" s="16"/>
      <c r="E62" s="27"/>
      <c r="F62" s="16"/>
      <c r="G62" s="27"/>
      <c r="H62" s="16"/>
      <c r="I62" s="16"/>
      <c r="J62" s="26"/>
      <c r="K62" s="16"/>
      <c r="L62" s="27"/>
      <c r="M62" s="16"/>
      <c r="N62" s="27"/>
      <c r="O62" s="16"/>
      <c r="P62" s="16"/>
      <c r="Q62" s="11"/>
      <c r="R62" s="16">
        <f>SUM(B62:P62)</f>
        <v>0</v>
      </c>
      <c r="S62" s="16">
        <f>R62/15</f>
        <v>0</v>
      </c>
      <c r="T62" s="110">
        <f>S62*1243.78</f>
        <v>0</v>
      </c>
    </row>
    <row r="63" spans="1:20" ht="12.75">
      <c r="A63" s="22" t="s">
        <v>57</v>
      </c>
      <c r="B63" s="16">
        <v>27</v>
      </c>
      <c r="C63" s="16">
        <v>8</v>
      </c>
      <c r="D63" s="16">
        <v>43</v>
      </c>
      <c r="E63" s="16">
        <v>35</v>
      </c>
      <c r="F63" s="16">
        <v>14</v>
      </c>
      <c r="G63" s="16">
        <v>21</v>
      </c>
      <c r="H63" s="16">
        <v>81</v>
      </c>
      <c r="I63" s="16">
        <v>11</v>
      </c>
      <c r="J63" s="16">
        <v>11</v>
      </c>
      <c r="K63" s="16">
        <v>38</v>
      </c>
      <c r="L63" s="16">
        <v>188</v>
      </c>
      <c r="M63" s="16">
        <v>17</v>
      </c>
      <c r="N63" s="16">
        <v>34</v>
      </c>
      <c r="O63" s="16">
        <v>21</v>
      </c>
      <c r="P63" s="16">
        <v>14</v>
      </c>
      <c r="Q63" s="12"/>
      <c r="R63" s="16">
        <f>SUM(B63:P63)</f>
        <v>563</v>
      </c>
      <c r="S63" s="16">
        <f>R63/15</f>
        <v>37.53333333333333</v>
      </c>
      <c r="T63" s="110">
        <f>S63*1243.78</f>
        <v>46683.20933333333</v>
      </c>
    </row>
    <row r="64" spans="1:20" ht="12.75">
      <c r="A64" s="22" t="s">
        <v>58</v>
      </c>
      <c r="B64" s="16"/>
      <c r="C64" s="16"/>
      <c r="D64" s="16"/>
      <c r="E64" s="16"/>
      <c r="F64" s="16">
        <v>1</v>
      </c>
      <c r="G64" s="16"/>
      <c r="H64" s="16"/>
      <c r="I64" s="16"/>
      <c r="J64" s="16">
        <v>3</v>
      </c>
      <c r="K64" s="16">
        <v>3</v>
      </c>
      <c r="L64" s="16">
        <v>1</v>
      </c>
      <c r="M64" s="16">
        <v>1</v>
      </c>
      <c r="N64" s="16"/>
      <c r="O64" s="16"/>
      <c r="P64" s="16"/>
      <c r="Q64" s="11"/>
      <c r="R64" s="16">
        <f>SUM(B64:P64)</f>
        <v>9</v>
      </c>
      <c r="S64" s="16">
        <f>R64/15</f>
        <v>0.6</v>
      </c>
      <c r="T64" s="110">
        <f>S64*1243.78</f>
        <v>746.2679999999999</v>
      </c>
    </row>
    <row r="65" spans="1:20" ht="12.75">
      <c r="A65" s="25" t="s">
        <v>59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1"/>
      <c r="R65" s="16">
        <f>SUM(B65:P65)</f>
        <v>0</v>
      </c>
      <c r="S65" s="16">
        <f>R65/15</f>
        <v>0</v>
      </c>
      <c r="T65" s="110">
        <f>S65*1243.78</f>
        <v>0</v>
      </c>
    </row>
    <row r="66" spans="18:20" ht="12.75">
      <c r="R66" s="11"/>
      <c r="S66" s="11"/>
      <c r="T66" s="116"/>
    </row>
    <row r="67" spans="18:20" ht="12.75">
      <c r="R67" s="11"/>
      <c r="S67" s="11"/>
      <c r="T67" s="116"/>
    </row>
    <row r="68" spans="18:20" ht="12.75">
      <c r="R68" s="11"/>
      <c r="S68" s="11"/>
      <c r="T68" s="116"/>
    </row>
  </sheetData>
  <printOptions gridLines="1"/>
  <pageMargins left="0.75" right="0.75" top="1" bottom="1" header="0.511811023" footer="0.511811023"/>
  <pageSetup horizontalDpi="600" verticalDpi="600" orientation="portrait" scale="68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65"/>
  <sheetViews>
    <sheetView zoomScale="75" zoomScaleNormal="75" workbookViewId="0" topLeftCell="A1">
      <selection activeCell="B2" sqref="B2"/>
    </sheetView>
  </sheetViews>
  <sheetFormatPr defaultColWidth="9.140625" defaultRowHeight="12.75"/>
  <cols>
    <col min="1" max="1" width="25.28125" style="0" customWidth="1"/>
    <col min="2" max="16" width="5.28125" style="0" customWidth="1"/>
    <col min="17" max="17" width="7.421875" style="0" customWidth="1"/>
    <col min="18" max="18" width="5.28125" style="0" customWidth="1"/>
    <col min="19" max="19" width="5.8515625" style="0" customWidth="1"/>
    <col min="20" max="20" width="11.57421875" style="107" customWidth="1"/>
    <col min="21" max="22" width="11.57421875" style="6" customWidth="1"/>
    <col min="23" max="16384" width="11.421875" style="0" customWidth="1"/>
  </cols>
  <sheetData>
    <row r="1" spans="1:12" ht="12.75">
      <c r="A1" s="1" t="s">
        <v>0</v>
      </c>
      <c r="B1" t="s">
        <v>113</v>
      </c>
      <c r="L1" t="s">
        <v>1</v>
      </c>
    </row>
    <row r="2" spans="1:22" s="46" customFormat="1" ht="12.75">
      <c r="A2" s="45" t="s">
        <v>103</v>
      </c>
      <c r="L2" s="46" t="s">
        <v>2</v>
      </c>
      <c r="Q2" s="46" t="s">
        <v>60</v>
      </c>
      <c r="T2" s="108"/>
      <c r="U2" s="52"/>
      <c r="V2" s="52"/>
    </row>
    <row r="3" spans="12:17" ht="12.75">
      <c r="L3" t="s">
        <v>4</v>
      </c>
      <c r="Q3">
        <v>9615.38</v>
      </c>
    </row>
    <row r="4" spans="1:20" ht="12.75">
      <c r="A4" s="6"/>
      <c r="B4" s="6" t="s">
        <v>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109"/>
    </row>
    <row r="5" spans="1:22" ht="12.75">
      <c r="A5" s="19" t="s">
        <v>6</v>
      </c>
      <c r="B5" s="18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7"/>
      <c r="R5" s="15" t="s">
        <v>7</v>
      </c>
      <c r="S5" s="15" t="s">
        <v>8</v>
      </c>
      <c r="T5" s="110" t="s">
        <v>9</v>
      </c>
      <c r="U5" s="9"/>
      <c r="V5" s="9"/>
    </row>
    <row r="6" spans="1:20" ht="12.75">
      <c r="A6" s="20" t="s">
        <v>10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109"/>
    </row>
    <row r="7" spans="1:22" ht="12.75">
      <c r="A7" s="21" t="s">
        <v>11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1"/>
      <c r="R7" s="16">
        <f aca="true" t="shared" si="0" ref="R7:R30">SUM(B7:P7)</f>
        <v>0</v>
      </c>
      <c r="S7" s="16">
        <f aca="true" t="shared" si="1" ref="S7:S30">R7/15</f>
        <v>0</v>
      </c>
      <c r="T7" s="110">
        <f aca="true" t="shared" si="2" ref="T7:T30">S7*9615.4</f>
        <v>0</v>
      </c>
      <c r="U7" s="14"/>
      <c r="V7" s="51"/>
    </row>
    <row r="8" spans="1:22" ht="12.75">
      <c r="A8" s="21" t="s">
        <v>12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1"/>
      <c r="R8" s="16">
        <f t="shared" si="0"/>
        <v>0</v>
      </c>
      <c r="S8" s="16">
        <f t="shared" si="1"/>
        <v>0</v>
      </c>
      <c r="T8" s="110">
        <f t="shared" si="2"/>
        <v>0</v>
      </c>
      <c r="U8" s="14"/>
      <c r="V8" s="51"/>
    </row>
    <row r="9" spans="1:22" ht="12.75">
      <c r="A9" s="1" t="s">
        <v>13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1"/>
      <c r="R9" s="16">
        <f t="shared" si="0"/>
        <v>0</v>
      </c>
      <c r="S9" s="16">
        <f t="shared" si="1"/>
        <v>0</v>
      </c>
      <c r="T9" s="110">
        <f t="shared" si="2"/>
        <v>0</v>
      </c>
      <c r="U9" s="14"/>
      <c r="V9" s="51"/>
    </row>
    <row r="10" spans="1:22" ht="12.75">
      <c r="A10" s="21" t="s">
        <v>14</v>
      </c>
      <c r="B10" s="16"/>
      <c r="C10" s="16"/>
      <c r="D10" s="16"/>
      <c r="E10" s="16">
        <v>3</v>
      </c>
      <c r="F10" s="16">
        <v>1</v>
      </c>
      <c r="G10" s="16">
        <v>1</v>
      </c>
      <c r="H10" s="16"/>
      <c r="I10" s="16">
        <v>1</v>
      </c>
      <c r="J10" s="16"/>
      <c r="K10" s="16"/>
      <c r="L10" s="16">
        <v>2</v>
      </c>
      <c r="M10" s="16">
        <v>3</v>
      </c>
      <c r="N10" s="16">
        <v>1</v>
      </c>
      <c r="O10" s="16"/>
      <c r="P10" s="16"/>
      <c r="Q10" s="11"/>
      <c r="R10" s="16">
        <f t="shared" si="0"/>
        <v>12</v>
      </c>
      <c r="S10" s="16">
        <f t="shared" si="1"/>
        <v>0.8</v>
      </c>
      <c r="T10" s="110">
        <f t="shared" si="2"/>
        <v>7692.32</v>
      </c>
      <c r="U10" s="14"/>
      <c r="V10" s="51"/>
    </row>
    <row r="11" spans="1:22" ht="12.75">
      <c r="A11" s="21" t="s">
        <v>15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1"/>
      <c r="R11" s="16">
        <f t="shared" si="0"/>
        <v>0</v>
      </c>
      <c r="S11" s="16">
        <f t="shared" si="1"/>
        <v>0</v>
      </c>
      <c r="T11" s="110">
        <f t="shared" si="2"/>
        <v>0</v>
      </c>
      <c r="U11" s="14"/>
      <c r="V11" s="51"/>
    </row>
    <row r="12" spans="1:22" ht="12.75">
      <c r="A12" s="21" t="s">
        <v>16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1"/>
      <c r="R12" s="16">
        <f t="shared" si="0"/>
        <v>0</v>
      </c>
      <c r="S12" s="16">
        <f t="shared" si="1"/>
        <v>0</v>
      </c>
      <c r="T12" s="110">
        <f t="shared" si="2"/>
        <v>0</v>
      </c>
      <c r="U12" s="14"/>
      <c r="V12" s="51"/>
    </row>
    <row r="13" spans="1:22" ht="12.75">
      <c r="A13" s="21" t="s">
        <v>17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1"/>
      <c r="R13" s="16">
        <f t="shared" si="0"/>
        <v>0</v>
      </c>
      <c r="S13" s="16">
        <f t="shared" si="1"/>
        <v>0</v>
      </c>
      <c r="T13" s="110">
        <f t="shared" si="2"/>
        <v>0</v>
      </c>
      <c r="U13" s="14"/>
      <c r="V13" s="51"/>
    </row>
    <row r="14" spans="1:22" ht="12.75">
      <c r="A14" s="21" t="s">
        <v>18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1"/>
      <c r="R14" s="16">
        <f t="shared" si="0"/>
        <v>0</v>
      </c>
      <c r="S14" s="16">
        <f t="shared" si="1"/>
        <v>0</v>
      </c>
      <c r="T14" s="110">
        <f t="shared" si="2"/>
        <v>0</v>
      </c>
      <c r="U14" s="14"/>
      <c r="V14" s="51"/>
    </row>
    <row r="15" spans="1:22" ht="12.75">
      <c r="A15" s="21" t="s">
        <v>19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1"/>
      <c r="R15" s="16">
        <f t="shared" si="0"/>
        <v>0</v>
      </c>
      <c r="S15" s="16">
        <f t="shared" si="1"/>
        <v>0</v>
      </c>
      <c r="T15" s="110">
        <f t="shared" si="2"/>
        <v>0</v>
      </c>
      <c r="U15" s="14"/>
      <c r="V15" s="51"/>
    </row>
    <row r="16" spans="1:22" ht="12.75">
      <c r="A16" s="21" t="s">
        <v>20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1"/>
      <c r="R16" s="16">
        <f t="shared" si="0"/>
        <v>0</v>
      </c>
      <c r="S16" s="16">
        <f t="shared" si="1"/>
        <v>0</v>
      </c>
      <c r="T16" s="110">
        <f t="shared" si="2"/>
        <v>0</v>
      </c>
      <c r="U16" s="14"/>
      <c r="V16" s="51"/>
    </row>
    <row r="17" spans="1:22" ht="12.75">
      <c r="A17" s="21" t="s">
        <v>21</v>
      </c>
      <c r="B17" s="16">
        <v>5</v>
      </c>
      <c r="C17" s="16">
        <v>5</v>
      </c>
      <c r="D17" s="16"/>
      <c r="E17" s="16">
        <v>3</v>
      </c>
      <c r="F17" s="16">
        <v>12</v>
      </c>
      <c r="G17" s="16"/>
      <c r="H17" s="16">
        <v>14</v>
      </c>
      <c r="I17" s="16">
        <v>14</v>
      </c>
      <c r="J17" s="26">
        <v>3</v>
      </c>
      <c r="K17" s="16">
        <v>5</v>
      </c>
      <c r="L17" s="27">
        <v>5</v>
      </c>
      <c r="M17" s="16">
        <v>3</v>
      </c>
      <c r="N17" s="16">
        <v>6</v>
      </c>
      <c r="O17" s="16">
        <v>3</v>
      </c>
      <c r="P17" s="16">
        <v>3</v>
      </c>
      <c r="Q17" s="11"/>
      <c r="R17" s="16">
        <f t="shared" si="0"/>
        <v>81</v>
      </c>
      <c r="S17" s="16">
        <f t="shared" si="1"/>
        <v>5.4</v>
      </c>
      <c r="T17" s="110">
        <f t="shared" si="2"/>
        <v>51923.16</v>
      </c>
      <c r="U17" s="14"/>
      <c r="V17" s="51"/>
    </row>
    <row r="18" spans="1:22" ht="12.75">
      <c r="A18" s="21" t="s">
        <v>22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1"/>
      <c r="R18" s="16">
        <f t="shared" si="0"/>
        <v>0</v>
      </c>
      <c r="S18" s="16">
        <f t="shared" si="1"/>
        <v>0</v>
      </c>
      <c r="T18" s="110">
        <f t="shared" si="2"/>
        <v>0</v>
      </c>
      <c r="U18" s="14"/>
      <c r="V18" s="51"/>
    </row>
    <row r="19" spans="1:22" ht="12.75">
      <c r="A19" s="21" t="s">
        <v>23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1"/>
      <c r="R19" s="16">
        <f t="shared" si="0"/>
        <v>0</v>
      </c>
      <c r="S19" s="16">
        <f t="shared" si="1"/>
        <v>0</v>
      </c>
      <c r="T19" s="110">
        <f t="shared" si="2"/>
        <v>0</v>
      </c>
      <c r="U19" s="14"/>
      <c r="V19" s="51"/>
    </row>
    <row r="20" spans="1:22" ht="12.75">
      <c r="A20" s="21" t="s">
        <v>24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1"/>
      <c r="R20" s="16">
        <f t="shared" si="0"/>
        <v>0</v>
      </c>
      <c r="S20" s="16">
        <f t="shared" si="1"/>
        <v>0</v>
      </c>
      <c r="T20" s="110">
        <f t="shared" si="2"/>
        <v>0</v>
      </c>
      <c r="U20" s="14"/>
      <c r="V20" s="51"/>
    </row>
    <row r="21" spans="1:22" ht="12.75">
      <c r="A21" s="21" t="s">
        <v>25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1"/>
      <c r="R21" s="16">
        <f t="shared" si="0"/>
        <v>0</v>
      </c>
      <c r="S21" s="16">
        <f t="shared" si="1"/>
        <v>0</v>
      </c>
      <c r="T21" s="110">
        <f t="shared" si="2"/>
        <v>0</v>
      </c>
      <c r="U21" s="14"/>
      <c r="V21" s="51"/>
    </row>
    <row r="22" spans="1:22" ht="12.75">
      <c r="A22" s="21" t="s">
        <v>26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1"/>
      <c r="R22" s="16">
        <f t="shared" si="0"/>
        <v>0</v>
      </c>
      <c r="S22" s="16">
        <f t="shared" si="1"/>
        <v>0</v>
      </c>
      <c r="T22" s="110">
        <f t="shared" si="2"/>
        <v>0</v>
      </c>
      <c r="U22" s="14"/>
      <c r="V22" s="51"/>
    </row>
    <row r="23" spans="1:22" ht="12.75">
      <c r="A23" s="21" t="s">
        <v>27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1"/>
      <c r="R23" s="16">
        <f t="shared" si="0"/>
        <v>0</v>
      </c>
      <c r="S23" s="16">
        <f t="shared" si="1"/>
        <v>0</v>
      </c>
      <c r="T23" s="110">
        <f t="shared" si="2"/>
        <v>0</v>
      </c>
      <c r="U23" s="14"/>
      <c r="V23" s="51"/>
    </row>
    <row r="24" spans="1:22" ht="12.75">
      <c r="A24" s="21" t="s">
        <v>28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1"/>
      <c r="R24" s="16">
        <f t="shared" si="0"/>
        <v>0</v>
      </c>
      <c r="S24" s="16">
        <f t="shared" si="1"/>
        <v>0</v>
      </c>
      <c r="T24" s="110">
        <f t="shared" si="2"/>
        <v>0</v>
      </c>
      <c r="U24" s="14"/>
      <c r="V24" s="51"/>
    </row>
    <row r="25" spans="1:22" ht="12.75">
      <c r="A25" s="21" t="s">
        <v>29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1"/>
      <c r="R25" s="16">
        <f t="shared" si="0"/>
        <v>0</v>
      </c>
      <c r="S25" s="16">
        <f t="shared" si="1"/>
        <v>0</v>
      </c>
      <c r="T25" s="110">
        <f t="shared" si="2"/>
        <v>0</v>
      </c>
      <c r="U25" s="14"/>
      <c r="V25" s="51"/>
    </row>
    <row r="26" spans="1:22" ht="12.75">
      <c r="A26" s="21" t="s">
        <v>30</v>
      </c>
      <c r="B26" s="16"/>
      <c r="C26" s="16"/>
      <c r="D26" s="16"/>
      <c r="E26" s="16"/>
      <c r="F26" s="16"/>
      <c r="G26" s="16"/>
      <c r="H26" s="16">
        <v>2</v>
      </c>
      <c r="I26" s="16"/>
      <c r="J26" s="16"/>
      <c r="K26" s="16"/>
      <c r="L26" s="16">
        <v>2</v>
      </c>
      <c r="M26" s="16"/>
      <c r="N26" s="16"/>
      <c r="O26" s="16"/>
      <c r="P26" s="16"/>
      <c r="Q26" s="11"/>
      <c r="R26" s="16">
        <f t="shared" si="0"/>
        <v>4</v>
      </c>
      <c r="S26" s="16">
        <f t="shared" si="1"/>
        <v>0.26666666666666666</v>
      </c>
      <c r="T26" s="110">
        <f t="shared" si="2"/>
        <v>2564.1066666666666</v>
      </c>
      <c r="U26" s="14"/>
      <c r="V26" s="51"/>
    </row>
    <row r="27" spans="1:22" ht="12.75">
      <c r="A27" s="21" t="s">
        <v>108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1"/>
      <c r="R27" s="16">
        <f t="shared" si="0"/>
        <v>0</v>
      </c>
      <c r="S27" s="16">
        <f t="shared" si="1"/>
        <v>0</v>
      </c>
      <c r="T27" s="110">
        <f t="shared" si="2"/>
        <v>0</v>
      </c>
      <c r="U27" s="14"/>
      <c r="V27" s="51"/>
    </row>
    <row r="28" spans="1:22" ht="12.75">
      <c r="A28" s="21" t="s">
        <v>31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1"/>
      <c r="R28" s="16">
        <f t="shared" si="0"/>
        <v>0</v>
      </c>
      <c r="S28" s="16">
        <f t="shared" si="1"/>
        <v>0</v>
      </c>
      <c r="T28" s="110">
        <f t="shared" si="2"/>
        <v>0</v>
      </c>
      <c r="U28" s="14"/>
      <c r="V28" s="51"/>
    </row>
    <row r="29" spans="1:22" ht="12.75">
      <c r="A29" s="21" t="s">
        <v>32</v>
      </c>
      <c r="B29" s="16"/>
      <c r="C29" s="16"/>
      <c r="D29" s="16"/>
      <c r="E29" s="16"/>
      <c r="F29" s="16"/>
      <c r="G29" s="16"/>
      <c r="H29" s="16">
        <v>2</v>
      </c>
      <c r="I29" s="16"/>
      <c r="J29" s="16"/>
      <c r="K29" s="16"/>
      <c r="L29" s="16"/>
      <c r="M29" s="16"/>
      <c r="N29" s="26">
        <v>1</v>
      </c>
      <c r="O29" s="16"/>
      <c r="P29" s="16"/>
      <c r="Q29" s="11"/>
      <c r="R29" s="16">
        <f t="shared" si="0"/>
        <v>3</v>
      </c>
      <c r="S29" s="16">
        <f t="shared" si="1"/>
        <v>0.2</v>
      </c>
      <c r="T29" s="110">
        <f t="shared" si="2"/>
        <v>1923.08</v>
      </c>
      <c r="U29" s="14"/>
      <c r="V29" s="51"/>
    </row>
    <row r="30" spans="1:22" ht="12.75">
      <c r="A30" s="22" t="s">
        <v>33</v>
      </c>
      <c r="B30" s="16"/>
      <c r="C30" s="16"/>
      <c r="D30" s="16"/>
      <c r="E30" s="16">
        <v>1</v>
      </c>
      <c r="F30" s="16">
        <v>2</v>
      </c>
      <c r="G30" s="16">
        <v>1</v>
      </c>
      <c r="H30" s="16"/>
      <c r="I30" s="16">
        <v>1</v>
      </c>
      <c r="J30" s="16">
        <v>1</v>
      </c>
      <c r="K30" s="16"/>
      <c r="L30" s="16">
        <v>1</v>
      </c>
      <c r="M30" s="16"/>
      <c r="N30" s="16"/>
      <c r="O30" s="16">
        <v>1</v>
      </c>
      <c r="P30" s="16"/>
      <c r="Q30" s="11"/>
      <c r="R30" s="16">
        <f t="shared" si="0"/>
        <v>8</v>
      </c>
      <c r="S30" s="16">
        <f t="shared" si="1"/>
        <v>0.5333333333333333</v>
      </c>
      <c r="T30" s="110">
        <f t="shared" si="2"/>
        <v>5128.213333333333</v>
      </c>
      <c r="U30" s="14"/>
      <c r="V30" s="51"/>
    </row>
    <row r="31" spans="1:21" ht="12.75">
      <c r="A31" s="2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6"/>
      <c r="U31" s="14"/>
    </row>
    <row r="32" spans="1:21" ht="12.75">
      <c r="A32" s="20" t="s">
        <v>34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6"/>
      <c r="U32" s="14"/>
    </row>
    <row r="33" spans="1:22" ht="12.75">
      <c r="A33" s="23" t="s">
        <v>35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1"/>
      <c r="R33" s="16">
        <f>SUM(B33:P33)</f>
        <v>0</v>
      </c>
      <c r="S33" s="16">
        <f>R33/15</f>
        <v>0</v>
      </c>
      <c r="T33" s="110">
        <f>S33*9615.4</f>
        <v>0</v>
      </c>
      <c r="U33" s="14"/>
      <c r="V33" s="51"/>
    </row>
    <row r="34" spans="1:22" ht="12.75">
      <c r="A34" s="23" t="s">
        <v>36</v>
      </c>
      <c r="B34" s="16"/>
      <c r="C34" s="16"/>
      <c r="D34" s="16"/>
      <c r="E34" s="16"/>
      <c r="F34" s="16"/>
      <c r="G34" s="16"/>
      <c r="H34" s="16"/>
      <c r="I34" s="16"/>
      <c r="J34" s="16">
        <v>1</v>
      </c>
      <c r="K34" s="16"/>
      <c r="L34" s="16"/>
      <c r="M34" s="16"/>
      <c r="N34" s="16"/>
      <c r="O34" s="16"/>
      <c r="P34" s="16"/>
      <c r="Q34" s="11"/>
      <c r="R34" s="16">
        <f aca="true" t="shared" si="3" ref="R34:R41">SUM(B34:P34)</f>
        <v>1</v>
      </c>
      <c r="S34" s="16">
        <f aca="true" t="shared" si="4" ref="S34:S41">R34/15</f>
        <v>0.06666666666666667</v>
      </c>
      <c r="T34" s="110">
        <f aca="true" t="shared" si="5" ref="T34:T41">S34*9615.4</f>
        <v>641.0266666666666</v>
      </c>
      <c r="U34" s="14"/>
      <c r="V34" s="51"/>
    </row>
    <row r="35" spans="1:22" ht="12.75">
      <c r="A35" s="23" t="s">
        <v>37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1"/>
      <c r="R35" s="16">
        <f t="shared" si="3"/>
        <v>0</v>
      </c>
      <c r="S35" s="16">
        <f t="shared" si="4"/>
        <v>0</v>
      </c>
      <c r="T35" s="110">
        <f t="shared" si="5"/>
        <v>0</v>
      </c>
      <c r="U35" s="14"/>
      <c r="V35" s="51"/>
    </row>
    <row r="36" spans="1:22" ht="12.75">
      <c r="A36" s="23" t="s">
        <v>38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1"/>
      <c r="R36" s="16">
        <f t="shared" si="3"/>
        <v>0</v>
      </c>
      <c r="S36" s="16">
        <f t="shared" si="4"/>
        <v>0</v>
      </c>
      <c r="T36" s="110">
        <f t="shared" si="5"/>
        <v>0</v>
      </c>
      <c r="U36" s="14"/>
      <c r="V36" s="51"/>
    </row>
    <row r="37" spans="1:22" ht="12.75">
      <c r="A37" s="23" t="s">
        <v>39</v>
      </c>
      <c r="B37" s="29">
        <v>2</v>
      </c>
      <c r="C37" s="16">
        <v>3</v>
      </c>
      <c r="D37" s="16"/>
      <c r="E37" s="16">
        <v>1</v>
      </c>
      <c r="F37" s="16"/>
      <c r="G37" s="27">
        <v>1</v>
      </c>
      <c r="H37" s="16">
        <v>3</v>
      </c>
      <c r="I37" s="16">
        <v>1</v>
      </c>
      <c r="J37" s="16">
        <v>3</v>
      </c>
      <c r="K37" s="16">
        <v>5</v>
      </c>
      <c r="L37" s="16">
        <v>5</v>
      </c>
      <c r="M37" s="16">
        <v>1</v>
      </c>
      <c r="N37" s="26">
        <v>2</v>
      </c>
      <c r="O37" s="16"/>
      <c r="P37" s="16">
        <v>1</v>
      </c>
      <c r="Q37" s="7"/>
      <c r="R37" s="16">
        <f t="shared" si="3"/>
        <v>28</v>
      </c>
      <c r="S37" s="16">
        <f t="shared" si="4"/>
        <v>1.8666666666666667</v>
      </c>
      <c r="T37" s="110">
        <f t="shared" si="5"/>
        <v>17948.746666666666</v>
      </c>
      <c r="U37" s="14"/>
      <c r="V37" s="51"/>
    </row>
    <row r="38" spans="1:22" ht="12.75">
      <c r="A38" s="23" t="s">
        <v>40</v>
      </c>
      <c r="B38" s="16"/>
      <c r="C38" s="16"/>
      <c r="D38" s="16"/>
      <c r="E38" s="16">
        <v>1</v>
      </c>
      <c r="F38" s="16"/>
      <c r="G38" s="16"/>
      <c r="H38" s="16"/>
      <c r="I38" s="16"/>
      <c r="J38" s="16">
        <v>3</v>
      </c>
      <c r="K38" s="16"/>
      <c r="L38" s="16"/>
      <c r="M38" s="16"/>
      <c r="N38" s="16"/>
      <c r="O38" s="16"/>
      <c r="P38" s="16">
        <v>1</v>
      </c>
      <c r="Q38" s="11"/>
      <c r="R38" s="16">
        <f t="shared" si="3"/>
        <v>5</v>
      </c>
      <c r="S38" s="16">
        <f t="shared" si="4"/>
        <v>0.3333333333333333</v>
      </c>
      <c r="T38" s="110">
        <f t="shared" si="5"/>
        <v>3205.133333333333</v>
      </c>
      <c r="U38" s="14"/>
      <c r="V38" s="51"/>
    </row>
    <row r="39" spans="1:22" ht="12.75">
      <c r="A39" s="23" t="s">
        <v>41</v>
      </c>
      <c r="B39" s="16">
        <v>1</v>
      </c>
      <c r="C39" s="16"/>
      <c r="D39" s="16">
        <v>17</v>
      </c>
      <c r="E39" s="16"/>
      <c r="F39" s="16">
        <v>1</v>
      </c>
      <c r="G39" s="16"/>
      <c r="H39" s="16"/>
      <c r="I39" s="16"/>
      <c r="J39" s="16">
        <v>4</v>
      </c>
      <c r="K39" s="16">
        <v>4</v>
      </c>
      <c r="L39" s="16"/>
      <c r="M39" s="16">
        <v>8</v>
      </c>
      <c r="N39" s="16">
        <v>7</v>
      </c>
      <c r="O39" s="16"/>
      <c r="P39" s="16">
        <v>3</v>
      </c>
      <c r="Q39" s="11"/>
      <c r="R39" s="16">
        <f t="shared" si="3"/>
        <v>45</v>
      </c>
      <c r="S39" s="16">
        <f t="shared" si="4"/>
        <v>3</v>
      </c>
      <c r="T39" s="110">
        <f t="shared" si="5"/>
        <v>28846.199999999997</v>
      </c>
      <c r="U39" s="14"/>
      <c r="V39" s="51"/>
    </row>
    <row r="40" spans="1:22" ht="12.75">
      <c r="A40" s="23" t="s">
        <v>42</v>
      </c>
      <c r="B40" s="16"/>
      <c r="C40" s="16"/>
      <c r="D40" s="16"/>
      <c r="E40" s="16">
        <v>1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>
        <v>1</v>
      </c>
      <c r="Q40" s="11"/>
      <c r="R40" s="16">
        <f t="shared" si="3"/>
        <v>2</v>
      </c>
      <c r="S40" s="16">
        <f t="shared" si="4"/>
        <v>0.13333333333333333</v>
      </c>
      <c r="T40" s="110">
        <f t="shared" si="5"/>
        <v>1282.0533333333333</v>
      </c>
      <c r="U40" s="14"/>
      <c r="V40" s="51"/>
    </row>
    <row r="41" spans="1:22" ht="12.75">
      <c r="A41" s="23" t="s">
        <v>74</v>
      </c>
      <c r="B41" s="16"/>
      <c r="C41" s="16"/>
      <c r="D41" s="16"/>
      <c r="E41" s="16">
        <v>5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1"/>
      <c r="R41" s="16">
        <f t="shared" si="3"/>
        <v>5</v>
      </c>
      <c r="S41" s="16">
        <f t="shared" si="4"/>
        <v>0.3333333333333333</v>
      </c>
      <c r="T41" s="110">
        <f t="shared" si="5"/>
        <v>3205.133333333333</v>
      </c>
      <c r="U41" s="14"/>
      <c r="V41" s="51"/>
    </row>
    <row r="42" spans="1:21" ht="12.75">
      <c r="A42" s="2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6"/>
      <c r="U42" s="14"/>
    </row>
    <row r="43" spans="1:21" ht="12.75">
      <c r="A43" s="24" t="s">
        <v>43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6"/>
      <c r="U43" s="14"/>
    </row>
    <row r="44" spans="1:22" ht="12.75">
      <c r="A44" s="23" t="s">
        <v>44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1"/>
      <c r="R44" s="16">
        <f>SUM(B44:P44)</f>
        <v>0</v>
      </c>
      <c r="S44" s="16">
        <f>R44/15</f>
        <v>0</v>
      </c>
      <c r="T44" s="110">
        <f>S44*9615.4</f>
        <v>0</v>
      </c>
      <c r="U44" s="14"/>
      <c r="V44" s="51"/>
    </row>
    <row r="45" spans="1:22" ht="12.75">
      <c r="A45" s="23" t="s">
        <v>45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1"/>
      <c r="R45" s="16">
        <f>SUM(B45:P45)</f>
        <v>0</v>
      </c>
      <c r="S45" s="16">
        <f>R45/15</f>
        <v>0</v>
      </c>
      <c r="T45" s="110">
        <f>S45*9615.4</f>
        <v>0</v>
      </c>
      <c r="U45" s="14"/>
      <c r="V45" s="51"/>
    </row>
    <row r="46" spans="1:21" ht="12.75">
      <c r="A46" s="2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6"/>
      <c r="U46" s="14"/>
    </row>
    <row r="47" spans="1:21" ht="12.75">
      <c r="A47" s="24" t="s">
        <v>46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6"/>
      <c r="U47" s="14"/>
    </row>
    <row r="48" spans="1:22" ht="12.75">
      <c r="A48" s="23" t="s">
        <v>47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1"/>
      <c r="R48" s="16">
        <f>SUM(B48:P48)</f>
        <v>0</v>
      </c>
      <c r="S48" s="16">
        <f>R48/15</f>
        <v>0</v>
      </c>
      <c r="T48" s="110">
        <f>S48*9615.4</f>
        <v>0</v>
      </c>
      <c r="U48" s="14"/>
      <c r="V48" s="51"/>
    </row>
    <row r="49" spans="1:22" ht="12.75">
      <c r="A49" s="23" t="s">
        <v>48</v>
      </c>
      <c r="B49" s="16">
        <v>19</v>
      </c>
      <c r="C49" s="16">
        <v>47</v>
      </c>
      <c r="D49" s="16">
        <v>4</v>
      </c>
      <c r="E49" s="16">
        <v>52</v>
      </c>
      <c r="F49" s="16">
        <v>16</v>
      </c>
      <c r="G49" s="16">
        <v>17</v>
      </c>
      <c r="H49" s="16">
        <v>7</v>
      </c>
      <c r="I49" s="16">
        <v>53</v>
      </c>
      <c r="J49" s="16">
        <v>45</v>
      </c>
      <c r="K49" s="16">
        <v>24</v>
      </c>
      <c r="L49" s="16">
        <v>29</v>
      </c>
      <c r="M49" s="16">
        <v>22</v>
      </c>
      <c r="N49" s="16">
        <v>6</v>
      </c>
      <c r="O49" s="16">
        <v>6</v>
      </c>
      <c r="P49" s="16">
        <v>3</v>
      </c>
      <c r="Q49" s="12"/>
      <c r="R49" s="16">
        <f>SUM(B49:P49)</f>
        <v>350</v>
      </c>
      <c r="S49" s="16">
        <f>R49/15</f>
        <v>23.333333333333332</v>
      </c>
      <c r="T49" s="110">
        <f>S49*9615.4</f>
        <v>224359.3333333333</v>
      </c>
      <c r="U49" s="14"/>
      <c r="V49" s="51"/>
    </row>
    <row r="50" spans="1:22" ht="12.75">
      <c r="A50" s="23" t="s">
        <v>96</v>
      </c>
      <c r="B50" s="16"/>
      <c r="C50" s="16">
        <v>1</v>
      </c>
      <c r="D50" s="16"/>
      <c r="E50" s="16"/>
      <c r="F50" s="16"/>
      <c r="G50" s="16"/>
      <c r="H50" s="16"/>
      <c r="I50" s="16"/>
      <c r="J50" s="16">
        <v>3</v>
      </c>
      <c r="K50" s="16"/>
      <c r="L50" s="16"/>
      <c r="M50" s="16"/>
      <c r="N50" s="16"/>
      <c r="O50" s="16"/>
      <c r="P50" s="16"/>
      <c r="Q50" s="12"/>
      <c r="R50" s="16">
        <f>SUM(B50:P50)</f>
        <v>4</v>
      </c>
      <c r="S50" s="16">
        <f>R50/15</f>
        <v>0.26666666666666666</v>
      </c>
      <c r="T50" s="110">
        <f>S50*9615.4</f>
        <v>2564.1066666666666</v>
      </c>
      <c r="U50" s="14"/>
      <c r="V50" s="51"/>
    </row>
    <row r="51" spans="1:22" ht="12.75">
      <c r="A51" s="23" t="s">
        <v>49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1"/>
      <c r="R51" s="16">
        <f>SUM(B51:P51)</f>
        <v>0</v>
      </c>
      <c r="S51" s="16">
        <f>R51/15</f>
        <v>0</v>
      </c>
      <c r="T51" s="110">
        <f>S51*9615.4</f>
        <v>0</v>
      </c>
      <c r="U51" s="14"/>
      <c r="V51" s="51"/>
    </row>
    <row r="52" spans="1:21" ht="12.75">
      <c r="A52" s="2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6"/>
      <c r="U52" s="14"/>
    </row>
    <row r="53" spans="1:21" ht="12.75">
      <c r="A53" s="24" t="s">
        <v>50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6"/>
      <c r="U53" s="14"/>
    </row>
    <row r="54" spans="1:22" ht="12.75">
      <c r="A54" s="23" t="s">
        <v>51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1</v>
      </c>
      <c r="Q54" s="11"/>
      <c r="R54" s="16">
        <f>SUM(B54:P54)</f>
        <v>1</v>
      </c>
      <c r="S54" s="16">
        <f>R54/15</f>
        <v>0.06666666666666667</v>
      </c>
      <c r="T54" s="110">
        <f>S54*9615.4</f>
        <v>641.0266666666666</v>
      </c>
      <c r="U54" s="14"/>
      <c r="V54" s="51"/>
    </row>
    <row r="55" spans="1:22" ht="12.75">
      <c r="A55" s="21" t="s">
        <v>52</v>
      </c>
      <c r="B55" s="16">
        <v>3</v>
      </c>
      <c r="C55" s="16">
        <v>6</v>
      </c>
      <c r="D55" s="16">
        <v>6</v>
      </c>
      <c r="E55" s="16">
        <v>3</v>
      </c>
      <c r="F55" s="16">
        <v>1</v>
      </c>
      <c r="G55" s="16">
        <v>2</v>
      </c>
      <c r="H55" s="16">
        <v>2</v>
      </c>
      <c r="I55" s="16">
        <v>2</v>
      </c>
      <c r="J55" s="16">
        <v>14</v>
      </c>
      <c r="K55" s="16">
        <v>1</v>
      </c>
      <c r="L55" s="16"/>
      <c r="M55" s="27">
        <v>1</v>
      </c>
      <c r="N55" s="16">
        <v>1</v>
      </c>
      <c r="O55" s="16">
        <v>2</v>
      </c>
      <c r="P55" s="16"/>
      <c r="Q55" s="11"/>
      <c r="R55" s="16">
        <f>SUM(B55:P55)</f>
        <v>44</v>
      </c>
      <c r="S55" s="16">
        <f>R55/15</f>
        <v>2.933333333333333</v>
      </c>
      <c r="T55" s="110">
        <f>S55*9615.4</f>
        <v>28205.17333333333</v>
      </c>
      <c r="U55" s="14"/>
      <c r="V55" s="51"/>
    </row>
    <row r="56" spans="1:22" ht="12.75">
      <c r="A56" s="22" t="s">
        <v>53</v>
      </c>
      <c r="B56" s="16"/>
      <c r="C56" s="16"/>
      <c r="D56" s="16"/>
      <c r="E56" s="16">
        <v>5</v>
      </c>
      <c r="F56" s="16"/>
      <c r="G56" s="16">
        <v>5</v>
      </c>
      <c r="H56" s="16"/>
      <c r="I56" s="16">
        <v>4</v>
      </c>
      <c r="J56" s="16">
        <v>4</v>
      </c>
      <c r="K56" s="16">
        <v>10</v>
      </c>
      <c r="L56" s="16">
        <v>4</v>
      </c>
      <c r="M56" s="16"/>
      <c r="N56" s="16"/>
      <c r="O56" s="16"/>
      <c r="P56" s="16"/>
      <c r="Q56" s="11"/>
      <c r="R56" s="16">
        <f>SUM(B56:P56)</f>
        <v>32</v>
      </c>
      <c r="S56" s="16">
        <f>R56/15</f>
        <v>2.1333333333333333</v>
      </c>
      <c r="T56" s="110">
        <f>S56*9615.4</f>
        <v>20512.853333333333</v>
      </c>
      <c r="U56" s="14"/>
      <c r="V56" s="51"/>
    </row>
    <row r="57" spans="1:22" ht="12.75">
      <c r="A57" s="21" t="s">
        <v>54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1"/>
      <c r="R57" s="16">
        <f>SUM(B57:P57)</f>
        <v>0</v>
      </c>
      <c r="S57" s="16">
        <f>R57/15</f>
        <v>0</v>
      </c>
      <c r="T57" s="110">
        <f>S57*9615.4</f>
        <v>0</v>
      </c>
      <c r="U57" s="14"/>
      <c r="V57" s="51"/>
    </row>
    <row r="58" spans="1:21" ht="12.75">
      <c r="A58" s="22" t="s">
        <v>97</v>
      </c>
      <c r="B58" s="16"/>
      <c r="C58" s="16"/>
      <c r="D58" s="16"/>
      <c r="E58" s="16"/>
      <c r="F58" s="16"/>
      <c r="G58" s="16"/>
      <c r="H58" s="16"/>
      <c r="I58" s="16">
        <v>1</v>
      </c>
      <c r="J58" s="16"/>
      <c r="K58" s="16"/>
      <c r="L58" s="16"/>
      <c r="M58" s="16"/>
      <c r="N58" s="16"/>
      <c r="O58" s="16"/>
      <c r="P58" s="16"/>
      <c r="Q58" s="11"/>
      <c r="R58" s="16">
        <f>SUM(B58:P58)</f>
        <v>1</v>
      </c>
      <c r="S58" s="16">
        <f>R58/15</f>
        <v>0.06666666666666667</v>
      </c>
      <c r="T58" s="110">
        <f>S58*9615.4</f>
        <v>641.0266666666666</v>
      </c>
      <c r="U58" s="14"/>
    </row>
    <row r="59" spans="1:21" ht="12.75">
      <c r="A59" s="22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6"/>
      <c r="U59" s="14"/>
    </row>
    <row r="60" spans="1:21" ht="12.75">
      <c r="A60" s="20" t="s">
        <v>55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6"/>
      <c r="U60" s="14"/>
    </row>
    <row r="61" spans="1:22" ht="12.75">
      <c r="A61" s="56" t="s">
        <v>56</v>
      </c>
      <c r="B61" s="75"/>
      <c r="C61" s="75">
        <v>5</v>
      </c>
      <c r="D61" s="75"/>
      <c r="E61" s="75">
        <v>2</v>
      </c>
      <c r="F61" s="75">
        <v>2</v>
      </c>
      <c r="G61" s="75"/>
      <c r="H61" s="75">
        <v>1</v>
      </c>
      <c r="I61" s="75">
        <v>1</v>
      </c>
      <c r="J61" s="75"/>
      <c r="K61" s="75">
        <v>1</v>
      </c>
      <c r="L61" s="75">
        <v>1</v>
      </c>
      <c r="M61" s="75"/>
      <c r="N61" s="75">
        <v>2</v>
      </c>
      <c r="O61" s="75"/>
      <c r="P61" s="75"/>
      <c r="Q61" s="11"/>
      <c r="R61" s="16">
        <f>SUM(B61:P61)</f>
        <v>15</v>
      </c>
      <c r="S61" s="16">
        <f>R61/15</f>
        <v>1</v>
      </c>
      <c r="T61" s="110">
        <f>S61*9615.4</f>
        <v>9615.4</v>
      </c>
      <c r="U61" s="14"/>
      <c r="V61" s="51"/>
    </row>
    <row r="62" spans="1:22" ht="12.75">
      <c r="A62" s="56" t="s">
        <v>57</v>
      </c>
      <c r="B62" s="75">
        <v>327</v>
      </c>
      <c r="C62" s="75">
        <v>331</v>
      </c>
      <c r="D62" s="75">
        <v>169</v>
      </c>
      <c r="E62" s="75">
        <v>378</v>
      </c>
      <c r="F62" s="75">
        <v>245</v>
      </c>
      <c r="G62" s="75">
        <v>184</v>
      </c>
      <c r="H62" s="75">
        <v>680</v>
      </c>
      <c r="I62" s="75">
        <v>311</v>
      </c>
      <c r="J62" s="75">
        <v>271</v>
      </c>
      <c r="K62" s="75">
        <v>232</v>
      </c>
      <c r="L62" s="75">
        <v>578</v>
      </c>
      <c r="M62" s="75">
        <v>265</v>
      </c>
      <c r="N62" s="75">
        <v>455</v>
      </c>
      <c r="O62" s="75">
        <v>316</v>
      </c>
      <c r="P62" s="75">
        <v>218</v>
      </c>
      <c r="Q62" s="11"/>
      <c r="R62" s="16">
        <f>SUM(B62:P62)</f>
        <v>4960</v>
      </c>
      <c r="S62" s="16">
        <f>R62/15</f>
        <v>330.6666666666667</v>
      </c>
      <c r="T62" s="110">
        <f>S62*9615.4</f>
        <v>3179492.2666666666</v>
      </c>
      <c r="U62" s="14"/>
      <c r="V62" s="51"/>
    </row>
    <row r="63" spans="1:22" ht="12.75">
      <c r="A63" s="56" t="s">
        <v>58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>
        <v>1</v>
      </c>
      <c r="M63" s="75"/>
      <c r="N63" s="75"/>
      <c r="O63" s="75"/>
      <c r="P63" s="75"/>
      <c r="Q63" s="11"/>
      <c r="R63" s="16">
        <f>SUM(B63:P63)</f>
        <v>1</v>
      </c>
      <c r="S63" s="16">
        <f>R63/15</f>
        <v>0.06666666666666667</v>
      </c>
      <c r="T63" s="110">
        <f>S63*9615.4</f>
        <v>641.0266666666666</v>
      </c>
      <c r="U63" s="14"/>
      <c r="V63" s="51"/>
    </row>
    <row r="64" spans="1:22" ht="12.75" customHeight="1">
      <c r="A64" s="74" t="s">
        <v>59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11"/>
      <c r="R64" s="16">
        <f>SUM(B64:P64)</f>
        <v>0</v>
      </c>
      <c r="S64" s="16">
        <f>R64/15</f>
        <v>0</v>
      </c>
      <c r="T64" s="110">
        <f>S64*9615.4</f>
        <v>0</v>
      </c>
      <c r="U64" s="14"/>
      <c r="V64" s="51"/>
    </row>
    <row r="65" spans="1:20" ht="12.75">
      <c r="A65" s="49" t="s">
        <v>98</v>
      </c>
      <c r="B65" s="57"/>
      <c r="C65" s="57"/>
      <c r="D65" s="57"/>
      <c r="E65" s="57">
        <v>1</v>
      </c>
      <c r="F65" s="57"/>
      <c r="G65" s="57"/>
      <c r="H65" s="57"/>
      <c r="I65" s="57"/>
      <c r="J65" s="57">
        <v>3</v>
      </c>
      <c r="K65" s="57"/>
      <c r="L65" s="57"/>
      <c r="M65" s="57"/>
      <c r="N65" s="57">
        <v>1</v>
      </c>
      <c r="O65" s="57">
        <v>2</v>
      </c>
      <c r="P65" s="57"/>
      <c r="R65" s="16">
        <f>SUM(B65:P65)</f>
        <v>7</v>
      </c>
      <c r="S65" s="16">
        <f>R65/15</f>
        <v>0.4666666666666667</v>
      </c>
      <c r="T65" s="110">
        <f>S65*9615.4</f>
        <v>4487.1866666666665</v>
      </c>
    </row>
  </sheetData>
  <printOptions gridLines="1"/>
  <pageMargins left="0.75" right="0.75" top="1" bottom="1" header="0.511811023" footer="0.511811023"/>
  <pageSetup horizontalDpi="600" verticalDpi="600" orientation="portrait" scale="67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78"/>
  <sheetViews>
    <sheetView workbookViewId="0" topLeftCell="A1">
      <selection activeCell="A3" sqref="A3"/>
    </sheetView>
  </sheetViews>
  <sheetFormatPr defaultColWidth="9.140625" defaultRowHeight="12.75"/>
  <cols>
    <col min="1" max="1" width="24.421875" style="0" customWidth="1"/>
    <col min="2" max="16" width="5.28125" style="0" customWidth="1"/>
    <col min="17" max="17" width="7.421875" style="0" customWidth="1"/>
    <col min="18" max="18" width="5.28125" style="0" customWidth="1"/>
    <col min="19" max="19" width="6.7109375" style="0" customWidth="1"/>
    <col min="20" max="20" width="11.57421875" style="107" customWidth="1"/>
    <col min="21" max="16384" width="11.421875" style="0" customWidth="1"/>
  </cols>
  <sheetData>
    <row r="1" spans="1:12" ht="12.75">
      <c r="A1" s="1" t="s">
        <v>0</v>
      </c>
      <c r="B1" t="s">
        <v>114</v>
      </c>
      <c r="L1" t="s">
        <v>1</v>
      </c>
    </row>
    <row r="2" spans="1:20" s="46" customFormat="1" ht="12.75">
      <c r="A2" s="45" t="s">
        <v>103</v>
      </c>
      <c r="L2" s="46" t="s">
        <v>2</v>
      </c>
      <c r="Q2" s="46" t="s">
        <v>61</v>
      </c>
      <c r="T2" s="108"/>
    </row>
    <row r="3" spans="12:17" ht="12.75">
      <c r="L3" t="s">
        <v>4</v>
      </c>
      <c r="Q3">
        <v>1101.32</v>
      </c>
    </row>
    <row r="4" spans="1:20" ht="12.75">
      <c r="A4" s="6"/>
      <c r="B4" s="6" t="s">
        <v>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109"/>
    </row>
    <row r="5" spans="1:20" ht="12.75">
      <c r="A5" s="19" t="s">
        <v>6</v>
      </c>
      <c r="B5" s="18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7"/>
      <c r="R5" s="15" t="s">
        <v>7</v>
      </c>
      <c r="S5" s="15" t="s">
        <v>8</v>
      </c>
      <c r="T5" s="110" t="s">
        <v>9</v>
      </c>
    </row>
    <row r="6" spans="1:20" ht="12.75">
      <c r="A6" s="20" t="s">
        <v>10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9"/>
      <c r="S6" s="9"/>
      <c r="T6" s="116"/>
    </row>
    <row r="7" spans="1:20" ht="12.75">
      <c r="A7" s="55" t="s">
        <v>11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1"/>
      <c r="R7" s="16">
        <f aca="true" t="shared" si="0" ref="R7:R38">SUM(B7:P7)</f>
        <v>0</v>
      </c>
      <c r="S7" s="17">
        <f aca="true" t="shared" si="1" ref="S7:S38">R7/15</f>
        <v>0</v>
      </c>
      <c r="T7" s="110">
        <f aca="true" t="shared" si="2" ref="T7:T38">S7*1101.3</f>
        <v>0</v>
      </c>
    </row>
    <row r="8" spans="1:20" ht="12.75">
      <c r="A8" s="55" t="s">
        <v>12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1"/>
      <c r="R8" s="16">
        <f t="shared" si="0"/>
        <v>0</v>
      </c>
      <c r="S8" s="17">
        <f t="shared" si="1"/>
        <v>0</v>
      </c>
      <c r="T8" s="110">
        <f t="shared" si="2"/>
        <v>0</v>
      </c>
    </row>
    <row r="9" spans="1:20" ht="12.75">
      <c r="A9" s="1" t="s">
        <v>13</v>
      </c>
      <c r="B9" s="16"/>
      <c r="C9" s="16"/>
      <c r="D9" s="16"/>
      <c r="E9" s="16"/>
      <c r="F9" s="16"/>
      <c r="G9" s="16">
        <v>1</v>
      </c>
      <c r="H9" s="16">
        <v>1</v>
      </c>
      <c r="I9" s="16"/>
      <c r="J9" s="16"/>
      <c r="K9" s="16"/>
      <c r="L9" s="16"/>
      <c r="M9" s="16"/>
      <c r="N9" s="16"/>
      <c r="O9" s="16"/>
      <c r="P9" s="16"/>
      <c r="Q9" s="11"/>
      <c r="R9" s="16">
        <f t="shared" si="0"/>
        <v>2</v>
      </c>
      <c r="S9" s="17">
        <f t="shared" si="1"/>
        <v>0.13333333333333333</v>
      </c>
      <c r="T9" s="110">
        <f t="shared" si="2"/>
        <v>146.84</v>
      </c>
    </row>
    <row r="10" spans="1:20" ht="12.75">
      <c r="A10" s="55" t="s">
        <v>14</v>
      </c>
      <c r="B10" s="16"/>
      <c r="C10" s="16"/>
      <c r="D10" s="16"/>
      <c r="E10" s="16"/>
      <c r="F10" s="16">
        <v>1</v>
      </c>
      <c r="G10" s="16"/>
      <c r="H10" s="16">
        <v>2</v>
      </c>
      <c r="I10" s="16"/>
      <c r="J10" s="16">
        <v>1</v>
      </c>
      <c r="K10" s="16">
        <v>1</v>
      </c>
      <c r="L10" s="16">
        <v>5</v>
      </c>
      <c r="M10" s="16">
        <v>5</v>
      </c>
      <c r="N10" s="16"/>
      <c r="O10" s="16">
        <v>1</v>
      </c>
      <c r="P10" s="16"/>
      <c r="Q10" s="11"/>
      <c r="R10" s="16">
        <f t="shared" si="0"/>
        <v>16</v>
      </c>
      <c r="S10" s="17">
        <f t="shared" si="1"/>
        <v>1.0666666666666667</v>
      </c>
      <c r="T10" s="110">
        <f t="shared" si="2"/>
        <v>1174.72</v>
      </c>
    </row>
    <row r="11" spans="1:20" ht="12.75">
      <c r="A11" s="55" t="s">
        <v>15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1"/>
      <c r="R11" s="16">
        <f t="shared" si="0"/>
        <v>0</v>
      </c>
      <c r="S11" s="17">
        <f t="shared" si="1"/>
        <v>0</v>
      </c>
      <c r="T11" s="110">
        <f t="shared" si="2"/>
        <v>0</v>
      </c>
    </row>
    <row r="12" spans="1:20" ht="12.75">
      <c r="A12" s="55" t="s">
        <v>16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1"/>
      <c r="R12" s="16">
        <f t="shared" si="0"/>
        <v>0</v>
      </c>
      <c r="S12" s="17">
        <f t="shared" si="1"/>
        <v>0</v>
      </c>
      <c r="T12" s="110">
        <f t="shared" si="2"/>
        <v>0</v>
      </c>
    </row>
    <row r="13" spans="1:20" ht="12.75">
      <c r="A13" s="55" t="s">
        <v>17</v>
      </c>
      <c r="B13" s="16"/>
      <c r="C13" s="16">
        <v>1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1"/>
      <c r="R13" s="16">
        <f t="shared" si="0"/>
        <v>1</v>
      </c>
      <c r="S13" s="17">
        <f t="shared" si="1"/>
        <v>0.06666666666666667</v>
      </c>
      <c r="T13" s="110">
        <f t="shared" si="2"/>
        <v>73.42</v>
      </c>
    </row>
    <row r="14" spans="1:20" ht="12.75">
      <c r="A14" s="55" t="s">
        <v>99</v>
      </c>
      <c r="B14" s="16"/>
      <c r="C14" s="16"/>
      <c r="D14" s="16">
        <v>1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1"/>
      <c r="R14" s="16">
        <f t="shared" si="0"/>
        <v>1</v>
      </c>
      <c r="S14" s="17">
        <f t="shared" si="1"/>
        <v>0.06666666666666667</v>
      </c>
      <c r="T14" s="110">
        <f t="shared" si="2"/>
        <v>73.42</v>
      </c>
    </row>
    <row r="15" spans="1:20" ht="12.75">
      <c r="A15" s="55" t="s">
        <v>18</v>
      </c>
      <c r="B15" s="16"/>
      <c r="C15" s="16"/>
      <c r="D15" s="16"/>
      <c r="E15" s="16"/>
      <c r="F15" s="16">
        <v>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1"/>
      <c r="R15" s="16">
        <f t="shared" si="0"/>
        <v>1</v>
      </c>
      <c r="S15" s="17">
        <f t="shared" si="1"/>
        <v>0.06666666666666667</v>
      </c>
      <c r="T15" s="110">
        <f t="shared" si="2"/>
        <v>73.42</v>
      </c>
    </row>
    <row r="16" spans="1:20" ht="12.75">
      <c r="A16" s="106" t="s">
        <v>84</v>
      </c>
      <c r="B16" s="30"/>
      <c r="C16" s="30"/>
      <c r="D16" s="57">
        <v>1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R16" s="16">
        <f t="shared" si="0"/>
        <v>1</v>
      </c>
      <c r="S16" s="17">
        <f t="shared" si="1"/>
        <v>0.06666666666666667</v>
      </c>
      <c r="T16" s="110">
        <f t="shared" si="2"/>
        <v>73.42</v>
      </c>
    </row>
    <row r="17" spans="1:20" ht="12.75">
      <c r="A17" s="1" t="s">
        <v>19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>
        <v>3</v>
      </c>
      <c r="M17" s="16"/>
      <c r="N17" s="16"/>
      <c r="O17" s="16"/>
      <c r="P17" s="16"/>
      <c r="Q17" s="11"/>
      <c r="R17" s="16">
        <f t="shared" si="0"/>
        <v>3</v>
      </c>
      <c r="S17" s="17">
        <f t="shared" si="1"/>
        <v>0.2</v>
      </c>
      <c r="T17" s="110">
        <f t="shared" si="2"/>
        <v>220.26</v>
      </c>
    </row>
    <row r="18" spans="1:20" ht="12.75">
      <c r="A18" s="55" t="s">
        <v>20</v>
      </c>
      <c r="B18" s="16"/>
      <c r="C18" s="16"/>
      <c r="D18" s="16">
        <v>1</v>
      </c>
      <c r="E18" s="16"/>
      <c r="F18" s="16"/>
      <c r="G18" s="16"/>
      <c r="H18" s="16"/>
      <c r="I18" s="16"/>
      <c r="J18" s="16"/>
      <c r="K18" s="16">
        <v>4</v>
      </c>
      <c r="L18" s="26"/>
      <c r="M18" s="16">
        <v>2</v>
      </c>
      <c r="N18" s="16"/>
      <c r="O18" s="16">
        <v>3</v>
      </c>
      <c r="P18" s="16"/>
      <c r="Q18" s="11"/>
      <c r="R18" s="16">
        <f t="shared" si="0"/>
        <v>10</v>
      </c>
      <c r="S18" s="17">
        <f t="shared" si="1"/>
        <v>0.6666666666666666</v>
      </c>
      <c r="T18" s="110">
        <f t="shared" si="2"/>
        <v>734.1999999999999</v>
      </c>
    </row>
    <row r="19" spans="1:20" ht="12.75">
      <c r="A19" s="55" t="s">
        <v>21</v>
      </c>
      <c r="B19" s="16">
        <v>19</v>
      </c>
      <c r="C19" s="16"/>
      <c r="D19" s="16">
        <v>1</v>
      </c>
      <c r="E19" s="26"/>
      <c r="F19" s="16">
        <v>1</v>
      </c>
      <c r="G19" s="16">
        <v>5</v>
      </c>
      <c r="H19" s="16">
        <v>4</v>
      </c>
      <c r="I19" s="16">
        <v>2</v>
      </c>
      <c r="J19" s="16"/>
      <c r="K19" s="16">
        <v>4</v>
      </c>
      <c r="L19" s="16">
        <v>7</v>
      </c>
      <c r="M19" s="16">
        <v>13</v>
      </c>
      <c r="N19" s="16">
        <v>5</v>
      </c>
      <c r="O19" s="16">
        <v>11</v>
      </c>
      <c r="P19" s="16">
        <v>6</v>
      </c>
      <c r="Q19" s="11"/>
      <c r="R19" s="16">
        <f t="shared" si="0"/>
        <v>78</v>
      </c>
      <c r="S19" s="17">
        <f t="shared" si="1"/>
        <v>5.2</v>
      </c>
      <c r="T19" s="110">
        <f t="shared" si="2"/>
        <v>5726.76</v>
      </c>
    </row>
    <row r="20" spans="1:20" ht="12.75">
      <c r="A20" s="55" t="s">
        <v>22</v>
      </c>
      <c r="B20" s="16"/>
      <c r="C20" s="26">
        <v>4</v>
      </c>
      <c r="D20" s="16"/>
      <c r="E20" s="26">
        <v>1</v>
      </c>
      <c r="F20" s="16"/>
      <c r="G20" s="16">
        <v>3</v>
      </c>
      <c r="H20" s="16">
        <v>1</v>
      </c>
      <c r="I20" s="16">
        <v>1</v>
      </c>
      <c r="J20" s="16"/>
      <c r="K20" s="16">
        <v>1</v>
      </c>
      <c r="L20" s="16"/>
      <c r="M20" s="16">
        <v>4</v>
      </c>
      <c r="N20" s="16">
        <v>2</v>
      </c>
      <c r="O20" s="16">
        <v>2</v>
      </c>
      <c r="P20" s="16">
        <v>1</v>
      </c>
      <c r="Q20" s="7"/>
      <c r="R20" s="16">
        <f t="shared" si="0"/>
        <v>20</v>
      </c>
      <c r="S20" s="17">
        <f t="shared" si="1"/>
        <v>1.3333333333333333</v>
      </c>
      <c r="T20" s="110">
        <f t="shared" si="2"/>
        <v>1468.3999999999999</v>
      </c>
    </row>
    <row r="21" spans="1:20" ht="12.75">
      <c r="A21" t="s">
        <v>85</v>
      </c>
      <c r="B21" s="30"/>
      <c r="C21" s="30"/>
      <c r="D21" s="30"/>
      <c r="E21" s="57">
        <v>1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R21" s="16">
        <f t="shared" si="0"/>
        <v>1</v>
      </c>
      <c r="S21" s="17">
        <f t="shared" si="1"/>
        <v>0.06666666666666667</v>
      </c>
      <c r="T21" s="110">
        <f t="shared" si="2"/>
        <v>73.42</v>
      </c>
    </row>
    <row r="22" spans="1:20" ht="12.75">
      <c r="A22" s="55" t="s">
        <v>23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1"/>
      <c r="R22" s="16">
        <f t="shared" si="0"/>
        <v>0</v>
      </c>
      <c r="S22" s="17">
        <f t="shared" si="1"/>
        <v>0</v>
      </c>
      <c r="T22" s="110">
        <f t="shared" si="2"/>
        <v>0</v>
      </c>
    </row>
    <row r="23" spans="1:20" ht="12.75">
      <c r="A23" s="55" t="s">
        <v>24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1"/>
      <c r="R23" s="16">
        <f t="shared" si="0"/>
        <v>0</v>
      </c>
      <c r="S23" s="17">
        <f t="shared" si="1"/>
        <v>0</v>
      </c>
      <c r="T23" s="110">
        <f t="shared" si="2"/>
        <v>0</v>
      </c>
    </row>
    <row r="24" spans="1:20" ht="12.75">
      <c r="A24" s="55" t="s">
        <v>72</v>
      </c>
      <c r="B24" s="16"/>
      <c r="C24" s="16"/>
      <c r="D24" s="16">
        <v>3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1"/>
      <c r="R24" s="16">
        <f t="shared" si="0"/>
        <v>3</v>
      </c>
      <c r="S24" s="17">
        <f t="shared" si="1"/>
        <v>0.2</v>
      </c>
      <c r="T24" s="110">
        <f t="shared" si="2"/>
        <v>220.26</v>
      </c>
    </row>
    <row r="25" spans="1:20" ht="14.25" customHeight="1">
      <c r="A25" s="55" t="s">
        <v>25</v>
      </c>
      <c r="B25" s="16"/>
      <c r="C25" s="16"/>
      <c r="D25" s="16"/>
      <c r="E25" s="16"/>
      <c r="F25" s="16"/>
      <c r="G25" s="16"/>
      <c r="H25" s="16"/>
      <c r="I25" s="16"/>
      <c r="J25" s="16"/>
      <c r="K25" s="16">
        <v>3</v>
      </c>
      <c r="L25" s="16"/>
      <c r="M25" s="16"/>
      <c r="N25" s="16"/>
      <c r="O25" s="16"/>
      <c r="P25" s="16"/>
      <c r="Q25" s="11"/>
      <c r="R25" s="16">
        <f t="shared" si="0"/>
        <v>3</v>
      </c>
      <c r="S25" s="17">
        <f t="shared" si="1"/>
        <v>0.2</v>
      </c>
      <c r="T25" s="110">
        <f t="shared" si="2"/>
        <v>220.26</v>
      </c>
    </row>
    <row r="26" spans="1:20" ht="12.75">
      <c r="A26" s="55" t="s">
        <v>26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6">
        <f t="shared" si="0"/>
        <v>0</v>
      </c>
      <c r="S26" s="17">
        <f t="shared" si="1"/>
        <v>0</v>
      </c>
      <c r="T26" s="110">
        <f t="shared" si="2"/>
        <v>0</v>
      </c>
    </row>
    <row r="27" spans="1:20" ht="12.75">
      <c r="A27" s="55" t="s">
        <v>27</v>
      </c>
      <c r="B27" s="31"/>
      <c r="C27" s="16"/>
      <c r="D27" s="26">
        <v>1</v>
      </c>
      <c r="E27" s="16"/>
      <c r="F27" s="16"/>
      <c r="G27" s="16">
        <v>1</v>
      </c>
      <c r="H27" s="16"/>
      <c r="I27" s="16"/>
      <c r="J27" s="16">
        <v>1</v>
      </c>
      <c r="K27" s="16"/>
      <c r="L27" s="16"/>
      <c r="M27" s="16">
        <v>1</v>
      </c>
      <c r="N27" s="16"/>
      <c r="O27" s="16">
        <v>5</v>
      </c>
      <c r="P27" s="16">
        <v>1</v>
      </c>
      <c r="Q27" s="11"/>
      <c r="R27" s="16">
        <f t="shared" si="0"/>
        <v>10</v>
      </c>
      <c r="S27" s="17">
        <f t="shared" si="1"/>
        <v>0.6666666666666666</v>
      </c>
      <c r="T27" s="110">
        <f t="shared" si="2"/>
        <v>734.1999999999999</v>
      </c>
    </row>
    <row r="28" spans="1:20" ht="12.75">
      <c r="A28" s="55" t="s">
        <v>28</v>
      </c>
      <c r="B28" s="16"/>
      <c r="C28" s="16"/>
      <c r="D28" s="16">
        <v>1</v>
      </c>
      <c r="E28" s="16"/>
      <c r="F28" s="16">
        <v>1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1"/>
      <c r="R28" s="16">
        <f t="shared" si="0"/>
        <v>2</v>
      </c>
      <c r="S28" s="17">
        <f t="shared" si="1"/>
        <v>0.13333333333333333</v>
      </c>
      <c r="T28" s="110">
        <f t="shared" si="2"/>
        <v>146.84</v>
      </c>
    </row>
    <row r="29" spans="1:20" ht="12.75">
      <c r="A29" s="55" t="s">
        <v>29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1"/>
      <c r="R29" s="16">
        <f t="shared" si="0"/>
        <v>0</v>
      </c>
      <c r="S29" s="17">
        <f t="shared" si="1"/>
        <v>0</v>
      </c>
      <c r="T29" s="110">
        <f t="shared" si="2"/>
        <v>0</v>
      </c>
    </row>
    <row r="30" spans="1:20" ht="12.75">
      <c r="A30" s="55" t="s">
        <v>101</v>
      </c>
      <c r="B30" s="16"/>
      <c r="C30" s="16"/>
      <c r="D30" s="16"/>
      <c r="E30" s="16"/>
      <c r="F30" s="16"/>
      <c r="G30" s="16">
        <v>1</v>
      </c>
      <c r="H30" s="16">
        <v>3</v>
      </c>
      <c r="I30" s="16"/>
      <c r="J30" s="16"/>
      <c r="K30" s="16"/>
      <c r="L30" s="16">
        <v>1</v>
      </c>
      <c r="M30" s="16"/>
      <c r="N30" s="16"/>
      <c r="O30" s="16"/>
      <c r="P30" s="16"/>
      <c r="Q30" s="11"/>
      <c r="R30" s="16">
        <f t="shared" si="0"/>
        <v>5</v>
      </c>
      <c r="S30" s="17">
        <f t="shared" si="1"/>
        <v>0.3333333333333333</v>
      </c>
      <c r="T30" s="110">
        <f t="shared" si="2"/>
        <v>367.09999999999997</v>
      </c>
    </row>
    <row r="31" spans="1:20" ht="12.75">
      <c r="A31" s="55" t="s">
        <v>30</v>
      </c>
      <c r="B31" s="16"/>
      <c r="C31" s="16"/>
      <c r="D31" s="16"/>
      <c r="E31" s="16"/>
      <c r="F31" s="16"/>
      <c r="G31" s="16"/>
      <c r="H31" s="16"/>
      <c r="I31" s="16">
        <v>1</v>
      </c>
      <c r="J31" s="16"/>
      <c r="K31" s="16"/>
      <c r="L31" s="16"/>
      <c r="M31" s="16"/>
      <c r="N31" s="16"/>
      <c r="O31" s="16"/>
      <c r="P31" s="16">
        <v>1</v>
      </c>
      <c r="Q31" s="11"/>
      <c r="R31" s="16">
        <f t="shared" si="0"/>
        <v>2</v>
      </c>
      <c r="S31" s="17">
        <f t="shared" si="1"/>
        <v>0.13333333333333333</v>
      </c>
      <c r="T31" s="110">
        <f t="shared" si="2"/>
        <v>146.84</v>
      </c>
    </row>
    <row r="32" spans="1:20" ht="12.75">
      <c r="A32" s="106" t="s">
        <v>87</v>
      </c>
      <c r="B32" s="30"/>
      <c r="C32" s="30"/>
      <c r="D32" s="30"/>
      <c r="E32" s="30"/>
      <c r="F32" s="30"/>
      <c r="G32" s="57">
        <v>1</v>
      </c>
      <c r="H32" s="57"/>
      <c r="I32" s="57">
        <v>1</v>
      </c>
      <c r="J32" s="30"/>
      <c r="K32" s="30"/>
      <c r="L32" s="30"/>
      <c r="M32" s="30"/>
      <c r="N32" s="30"/>
      <c r="O32" s="30"/>
      <c r="P32" s="30"/>
      <c r="R32" s="16">
        <f t="shared" si="0"/>
        <v>2</v>
      </c>
      <c r="S32" s="17">
        <f t="shared" si="1"/>
        <v>0.13333333333333333</v>
      </c>
      <c r="T32" s="110">
        <f t="shared" si="2"/>
        <v>146.84</v>
      </c>
    </row>
    <row r="33" spans="1:20" ht="12.75">
      <c r="A33" t="s">
        <v>83</v>
      </c>
      <c r="B33" s="30"/>
      <c r="C33" s="57">
        <v>1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R33" s="16">
        <f t="shared" si="0"/>
        <v>1</v>
      </c>
      <c r="S33" s="17">
        <f t="shared" si="1"/>
        <v>0.06666666666666667</v>
      </c>
      <c r="T33" s="110">
        <f t="shared" si="2"/>
        <v>73.42</v>
      </c>
    </row>
    <row r="34" spans="1:20" ht="12.75">
      <c r="A34" s="1" t="s">
        <v>108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1"/>
      <c r="R34" s="16">
        <f t="shared" si="0"/>
        <v>0</v>
      </c>
      <c r="S34" s="17">
        <f t="shared" si="1"/>
        <v>0</v>
      </c>
      <c r="T34" s="110">
        <f t="shared" si="2"/>
        <v>0</v>
      </c>
    </row>
    <row r="35" spans="1:20" ht="12.75">
      <c r="A35" t="s">
        <v>86</v>
      </c>
      <c r="B35" s="30"/>
      <c r="C35" s="30"/>
      <c r="D35" s="30"/>
      <c r="E35" s="30"/>
      <c r="F35" s="57">
        <v>1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R35" s="16">
        <f t="shared" si="0"/>
        <v>1</v>
      </c>
      <c r="S35" s="17">
        <f t="shared" si="1"/>
        <v>0.06666666666666667</v>
      </c>
      <c r="T35" s="110">
        <f t="shared" si="2"/>
        <v>73.42</v>
      </c>
    </row>
    <row r="36" spans="1:20" ht="12.75">
      <c r="A36" s="55" t="s">
        <v>31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>
        <v>1</v>
      </c>
      <c r="Q36" s="11"/>
      <c r="R36" s="16">
        <f t="shared" si="0"/>
        <v>1</v>
      </c>
      <c r="S36" s="17">
        <f t="shared" si="1"/>
        <v>0.06666666666666667</v>
      </c>
      <c r="T36" s="110">
        <f t="shared" si="2"/>
        <v>73.42</v>
      </c>
    </row>
    <row r="37" spans="1:20" ht="12.75">
      <c r="A37" s="55" t="s">
        <v>32</v>
      </c>
      <c r="B37" s="16"/>
      <c r="C37" s="16"/>
      <c r="D37" s="16"/>
      <c r="E37" s="16"/>
      <c r="F37" s="16"/>
      <c r="G37" s="16">
        <v>1</v>
      </c>
      <c r="H37" s="16"/>
      <c r="I37" s="16"/>
      <c r="J37" s="16"/>
      <c r="K37" s="16"/>
      <c r="L37" s="16"/>
      <c r="M37" s="16"/>
      <c r="N37" s="16">
        <v>1</v>
      </c>
      <c r="O37" s="16">
        <v>1</v>
      </c>
      <c r="P37" s="16">
        <v>2</v>
      </c>
      <c r="Q37" s="11"/>
      <c r="R37" s="16">
        <f t="shared" si="0"/>
        <v>5</v>
      </c>
      <c r="S37" s="17">
        <f t="shared" si="1"/>
        <v>0.3333333333333333</v>
      </c>
      <c r="T37" s="110">
        <f t="shared" si="2"/>
        <v>367.09999999999997</v>
      </c>
    </row>
    <row r="38" spans="1:20" ht="12.75">
      <c r="A38" s="56" t="s">
        <v>33</v>
      </c>
      <c r="B38" s="16"/>
      <c r="C38" s="16"/>
      <c r="D38" s="16">
        <v>1</v>
      </c>
      <c r="E38" s="16">
        <v>1</v>
      </c>
      <c r="F38" s="16">
        <v>2</v>
      </c>
      <c r="G38" s="16"/>
      <c r="H38" s="16"/>
      <c r="I38" s="16"/>
      <c r="J38" s="16"/>
      <c r="K38" s="16">
        <v>2</v>
      </c>
      <c r="L38" s="16">
        <v>1</v>
      </c>
      <c r="M38" s="16"/>
      <c r="N38" s="16"/>
      <c r="O38" s="16"/>
      <c r="P38" s="16"/>
      <c r="Q38" s="11"/>
      <c r="R38" s="16">
        <f t="shared" si="0"/>
        <v>7</v>
      </c>
      <c r="S38" s="17">
        <f t="shared" si="1"/>
        <v>0.4666666666666667</v>
      </c>
      <c r="T38" s="110">
        <f t="shared" si="2"/>
        <v>513.9399999999999</v>
      </c>
    </row>
    <row r="39" spans="1:20" ht="12.75">
      <c r="A39" s="2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64"/>
      <c r="S39" s="64"/>
      <c r="T39" s="111"/>
    </row>
    <row r="40" spans="1:20" ht="12.75">
      <c r="A40" s="20" t="s">
        <v>34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67"/>
      <c r="S40" s="67"/>
      <c r="T40" s="112"/>
    </row>
    <row r="41" spans="1:20" ht="12.75">
      <c r="A41" s="23" t="s">
        <v>35</v>
      </c>
      <c r="B41" s="16"/>
      <c r="C41" s="16"/>
      <c r="D41" s="16"/>
      <c r="E41" s="16"/>
      <c r="F41" s="16"/>
      <c r="G41" s="16"/>
      <c r="H41" s="16">
        <v>1</v>
      </c>
      <c r="I41" s="16"/>
      <c r="J41" s="16">
        <v>1</v>
      </c>
      <c r="K41" s="16"/>
      <c r="L41" s="16"/>
      <c r="M41" s="16">
        <v>2</v>
      </c>
      <c r="N41" s="16"/>
      <c r="O41" s="16">
        <v>3</v>
      </c>
      <c r="P41" s="16">
        <v>1</v>
      </c>
      <c r="Q41" s="11"/>
      <c r="R41" s="60">
        <f aca="true" t="shared" si="3" ref="R41:R49">SUM(B41:P41)</f>
        <v>8</v>
      </c>
      <c r="S41" s="62">
        <f aca="true" t="shared" si="4" ref="S41:S49">R41/15</f>
        <v>0.5333333333333333</v>
      </c>
      <c r="T41" s="113">
        <f aca="true" t="shared" si="5" ref="T41:T49">S41*1101.3</f>
        <v>587.36</v>
      </c>
    </row>
    <row r="42" spans="1:20" ht="12.75">
      <c r="A42" s="23" t="s">
        <v>36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1"/>
      <c r="R42" s="60">
        <f t="shared" si="3"/>
        <v>0</v>
      </c>
      <c r="S42" s="17">
        <f t="shared" si="4"/>
        <v>0</v>
      </c>
      <c r="T42" s="110">
        <f t="shared" si="5"/>
        <v>0</v>
      </c>
    </row>
    <row r="43" spans="1:20" ht="12.75">
      <c r="A43" s="23" t="s">
        <v>37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1"/>
      <c r="R43" s="60">
        <f t="shared" si="3"/>
        <v>0</v>
      </c>
      <c r="S43" s="17">
        <f t="shared" si="4"/>
        <v>0</v>
      </c>
      <c r="T43" s="110">
        <f t="shared" si="5"/>
        <v>0</v>
      </c>
    </row>
    <row r="44" spans="1:20" ht="12.75">
      <c r="A44" s="23" t="s">
        <v>38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1"/>
      <c r="R44" s="60">
        <f t="shared" si="3"/>
        <v>0</v>
      </c>
      <c r="S44" s="17">
        <f t="shared" si="4"/>
        <v>0</v>
      </c>
      <c r="T44" s="110">
        <f t="shared" si="5"/>
        <v>0</v>
      </c>
    </row>
    <row r="45" spans="1:20" ht="12.75">
      <c r="A45" s="23" t="s">
        <v>39</v>
      </c>
      <c r="B45" s="16">
        <v>3</v>
      </c>
      <c r="C45" s="26">
        <v>1</v>
      </c>
      <c r="D45" s="16"/>
      <c r="E45" s="16">
        <v>1</v>
      </c>
      <c r="F45" s="16">
        <v>1</v>
      </c>
      <c r="G45" s="16"/>
      <c r="H45" s="16">
        <v>8</v>
      </c>
      <c r="I45" s="16">
        <v>1</v>
      </c>
      <c r="J45" s="16"/>
      <c r="K45" s="16">
        <v>1</v>
      </c>
      <c r="L45" s="16">
        <v>4</v>
      </c>
      <c r="M45" s="16">
        <v>2</v>
      </c>
      <c r="N45" s="16">
        <v>1</v>
      </c>
      <c r="O45" s="16">
        <v>2</v>
      </c>
      <c r="P45" s="16">
        <v>11</v>
      </c>
      <c r="Q45" s="11"/>
      <c r="R45" s="60">
        <f t="shared" si="3"/>
        <v>36</v>
      </c>
      <c r="S45" s="17">
        <f t="shared" si="4"/>
        <v>2.4</v>
      </c>
      <c r="T45" s="110">
        <f t="shared" si="5"/>
        <v>2643.12</v>
      </c>
    </row>
    <row r="46" spans="1:20" ht="12.75">
      <c r="A46" s="23" t="s">
        <v>40</v>
      </c>
      <c r="B46" s="16"/>
      <c r="C46" s="16"/>
      <c r="D46" s="16"/>
      <c r="E46" s="16"/>
      <c r="F46" s="16">
        <v>1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1"/>
      <c r="R46" s="60">
        <f t="shared" si="3"/>
        <v>1</v>
      </c>
      <c r="S46" s="17">
        <f t="shared" si="4"/>
        <v>0.06666666666666667</v>
      </c>
      <c r="T46" s="110">
        <f t="shared" si="5"/>
        <v>73.42</v>
      </c>
    </row>
    <row r="47" spans="1:20" ht="12.75">
      <c r="A47" s="23" t="s">
        <v>41</v>
      </c>
      <c r="B47" s="16"/>
      <c r="C47" s="16"/>
      <c r="D47" s="16"/>
      <c r="E47" s="16"/>
      <c r="F47" s="16"/>
      <c r="G47" s="16"/>
      <c r="H47" s="16"/>
      <c r="I47" s="16">
        <v>2</v>
      </c>
      <c r="J47" s="16"/>
      <c r="K47" s="16"/>
      <c r="L47" s="16"/>
      <c r="M47" s="16"/>
      <c r="N47" s="16"/>
      <c r="O47" s="16"/>
      <c r="P47" s="16"/>
      <c r="Q47" s="11"/>
      <c r="R47" s="60">
        <f t="shared" si="3"/>
        <v>2</v>
      </c>
      <c r="S47" s="17">
        <f t="shared" si="4"/>
        <v>0.13333333333333333</v>
      </c>
      <c r="T47" s="110">
        <f t="shared" si="5"/>
        <v>146.84</v>
      </c>
    </row>
    <row r="48" spans="1:20" ht="12.75">
      <c r="A48" s="23" t="s">
        <v>42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1"/>
      <c r="R48" s="60">
        <f t="shared" si="3"/>
        <v>0</v>
      </c>
      <c r="S48" s="17">
        <f t="shared" si="4"/>
        <v>0</v>
      </c>
      <c r="T48" s="110">
        <f t="shared" si="5"/>
        <v>0</v>
      </c>
    </row>
    <row r="49" spans="1:20" ht="12.75">
      <c r="A49" s="23" t="s">
        <v>100</v>
      </c>
      <c r="B49" s="16"/>
      <c r="C49" s="16"/>
      <c r="D49" s="16"/>
      <c r="E49" s="16"/>
      <c r="F49" s="16"/>
      <c r="G49" s="16">
        <v>1</v>
      </c>
      <c r="H49" s="16"/>
      <c r="I49" s="16"/>
      <c r="J49" s="16"/>
      <c r="K49" s="16"/>
      <c r="L49" s="16"/>
      <c r="M49" s="16"/>
      <c r="N49" s="16"/>
      <c r="O49" s="16"/>
      <c r="P49" s="16"/>
      <c r="Q49" s="11"/>
      <c r="R49" s="60">
        <f t="shared" si="3"/>
        <v>1</v>
      </c>
      <c r="S49" s="59">
        <f t="shared" si="4"/>
        <v>0.06666666666666667</v>
      </c>
      <c r="T49" s="114">
        <f t="shared" si="5"/>
        <v>73.42</v>
      </c>
    </row>
    <row r="50" spans="1:20" ht="12.75">
      <c r="A50" s="2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64"/>
      <c r="S50" s="66"/>
      <c r="T50" s="111"/>
    </row>
    <row r="51" spans="1:20" ht="12.75">
      <c r="A51" s="24" t="s">
        <v>43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67"/>
      <c r="S51" s="69"/>
      <c r="T51" s="112"/>
    </row>
    <row r="52" spans="1:20" ht="12.75">
      <c r="A52" s="23" t="s">
        <v>44</v>
      </c>
      <c r="B52" s="16"/>
      <c r="C52" s="16">
        <v>1</v>
      </c>
      <c r="D52" s="16">
        <v>1</v>
      </c>
      <c r="E52" s="16"/>
      <c r="F52" s="16"/>
      <c r="G52" s="16"/>
      <c r="H52" s="16">
        <v>1</v>
      </c>
      <c r="I52" s="16"/>
      <c r="J52" s="16">
        <v>1</v>
      </c>
      <c r="K52" s="16"/>
      <c r="L52" s="16">
        <v>9</v>
      </c>
      <c r="M52" s="16">
        <v>2</v>
      </c>
      <c r="N52" s="16"/>
      <c r="O52" s="16">
        <v>1</v>
      </c>
      <c r="P52" s="16">
        <v>1</v>
      </c>
      <c r="Q52" s="11"/>
      <c r="R52" s="60">
        <f>SUM(B52:P52)</f>
        <v>17</v>
      </c>
      <c r="S52" s="62">
        <f>R52/15</f>
        <v>1.1333333333333333</v>
      </c>
      <c r="T52" s="113">
        <f>S52*1101.3</f>
        <v>1248.1399999999999</v>
      </c>
    </row>
    <row r="53" spans="1:20" ht="12.75">
      <c r="A53" s="23" t="s">
        <v>45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1"/>
      <c r="R53" s="16">
        <f>SUM(B53:P53)</f>
        <v>0</v>
      </c>
      <c r="S53" s="17">
        <f>R53/15</f>
        <v>0</v>
      </c>
      <c r="T53" s="110">
        <f>S53*1101.3</f>
        <v>0</v>
      </c>
    </row>
    <row r="54" spans="1:20" ht="12.75">
      <c r="A54" s="23" t="s">
        <v>102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>
        <v>1</v>
      </c>
      <c r="M54" s="16"/>
      <c r="N54" s="16"/>
      <c r="O54" s="16"/>
      <c r="P54" s="16"/>
      <c r="Q54" s="11"/>
      <c r="R54" s="58">
        <f>SUM(B54:P54)</f>
        <v>1</v>
      </c>
      <c r="S54" s="59">
        <f>R54/15</f>
        <v>0.06666666666666667</v>
      </c>
      <c r="T54" s="114">
        <f>S54*1101.3</f>
        <v>73.42</v>
      </c>
    </row>
    <row r="55" spans="1:20" ht="12.75">
      <c r="A55" s="23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64"/>
      <c r="S55" s="66"/>
      <c r="T55" s="111"/>
    </row>
    <row r="56" spans="1:20" ht="12.75">
      <c r="A56" s="24" t="s">
        <v>46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67"/>
      <c r="S56" s="69"/>
      <c r="T56" s="112"/>
    </row>
    <row r="57" spans="1:20" ht="12.75">
      <c r="A57" s="23" t="s">
        <v>47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1"/>
      <c r="R57" s="60">
        <f>SUM(B57:P57)</f>
        <v>0</v>
      </c>
      <c r="S57" s="62">
        <f>R57/15</f>
        <v>0</v>
      </c>
      <c r="T57" s="113">
        <f>S57*1101.3</f>
        <v>0</v>
      </c>
    </row>
    <row r="58" spans="1:20" ht="12.75">
      <c r="A58" s="23" t="s">
        <v>48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1"/>
      <c r="R58" s="16">
        <f>SUM(B58:P58)</f>
        <v>0</v>
      </c>
      <c r="S58" s="17">
        <f>R58/15</f>
        <v>0</v>
      </c>
      <c r="T58" s="110">
        <f>S58*1101.3</f>
        <v>0</v>
      </c>
    </row>
    <row r="59" spans="1:20" ht="12.75">
      <c r="A59" s="23" t="s">
        <v>49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1"/>
      <c r="R59" s="58">
        <f>SUM(B59:P59)</f>
        <v>0</v>
      </c>
      <c r="S59" s="59">
        <f>R59/15</f>
        <v>0</v>
      </c>
      <c r="T59" s="114">
        <f>S59*1101.3</f>
        <v>0</v>
      </c>
    </row>
    <row r="60" spans="1:20" ht="12.75">
      <c r="A60" s="2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64"/>
      <c r="S60" s="66"/>
      <c r="T60" s="111"/>
    </row>
    <row r="61" spans="1:20" ht="12.75">
      <c r="A61" s="24" t="s">
        <v>50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67"/>
      <c r="S61" s="69"/>
      <c r="T61" s="112"/>
    </row>
    <row r="62" spans="1:20" ht="12.75">
      <c r="A62" s="23" t="s">
        <v>51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1"/>
      <c r="R62" s="60">
        <f>SUM(B62:P62)</f>
        <v>0</v>
      </c>
      <c r="S62" s="62">
        <f>R62/15</f>
        <v>0</v>
      </c>
      <c r="T62" s="113">
        <f>S62*1101.3</f>
        <v>0</v>
      </c>
    </row>
    <row r="63" spans="1:20" ht="12.75">
      <c r="A63" s="21" t="s">
        <v>52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1"/>
      <c r="R63" s="16">
        <f>SUM(B63:P63)</f>
        <v>0</v>
      </c>
      <c r="S63" s="17">
        <f>R63/15</f>
        <v>0</v>
      </c>
      <c r="T63" s="110">
        <f>S63*1101.3</f>
        <v>0</v>
      </c>
    </row>
    <row r="64" spans="1:20" ht="12.75">
      <c r="A64" s="22" t="s">
        <v>53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1"/>
      <c r="R64" s="16">
        <f>SUM(B64:P64)</f>
        <v>0</v>
      </c>
      <c r="S64" s="17">
        <f>R64/15</f>
        <v>0</v>
      </c>
      <c r="T64" s="110">
        <f>S64*1101.3</f>
        <v>0</v>
      </c>
    </row>
    <row r="65" spans="1:20" ht="12.75">
      <c r="A65" s="21" t="s">
        <v>54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1"/>
      <c r="R65" s="58">
        <f>SUM(B65:P65)</f>
        <v>0</v>
      </c>
      <c r="S65" s="59">
        <f>R65/15</f>
        <v>0</v>
      </c>
      <c r="T65" s="114">
        <f>S65*1101.3</f>
        <v>0</v>
      </c>
    </row>
    <row r="66" spans="1:20" ht="12.75">
      <c r="A66" s="22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64">
        <f>SUM(R52:R65)</f>
        <v>18</v>
      </c>
      <c r="S66" s="66">
        <f>R66/15</f>
        <v>1.2</v>
      </c>
      <c r="T66" s="111">
        <f>S66*1101.3</f>
        <v>1321.56</v>
      </c>
    </row>
    <row r="67" spans="1:20" ht="12.75">
      <c r="A67" s="20" t="s">
        <v>55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67"/>
      <c r="S67" s="69"/>
      <c r="T67" s="112"/>
    </row>
    <row r="68" spans="1:20" ht="12.75">
      <c r="A68" s="22" t="s">
        <v>56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1"/>
      <c r="R68" s="60">
        <f>SUM(B68:P68)</f>
        <v>0</v>
      </c>
      <c r="S68" s="62">
        <f>R68/15</f>
        <v>0</v>
      </c>
      <c r="T68" s="113">
        <f>S68*1101.3</f>
        <v>0</v>
      </c>
    </row>
    <row r="69" spans="1:20" ht="12.75">
      <c r="A69" s="22" t="s">
        <v>57</v>
      </c>
      <c r="B69" s="16">
        <v>43</v>
      </c>
      <c r="C69" s="16">
        <v>17</v>
      </c>
      <c r="D69" s="16">
        <v>12</v>
      </c>
      <c r="E69" s="26">
        <v>104</v>
      </c>
      <c r="F69" s="16">
        <v>156</v>
      </c>
      <c r="G69" s="16">
        <v>2</v>
      </c>
      <c r="H69" s="16">
        <v>58</v>
      </c>
      <c r="I69" s="16">
        <v>3</v>
      </c>
      <c r="J69" s="16">
        <v>22</v>
      </c>
      <c r="K69" s="16">
        <v>18</v>
      </c>
      <c r="L69" s="16">
        <v>42</v>
      </c>
      <c r="M69" s="16">
        <v>16</v>
      </c>
      <c r="N69" s="27">
        <v>8</v>
      </c>
      <c r="O69" s="16">
        <v>1</v>
      </c>
      <c r="P69" s="16">
        <v>8</v>
      </c>
      <c r="Q69" s="11"/>
      <c r="R69" s="60">
        <f>SUM(B69:P69)</f>
        <v>510</v>
      </c>
      <c r="S69" s="17">
        <f>R69/15</f>
        <v>34</v>
      </c>
      <c r="T69" s="110">
        <f>S69*1101.3</f>
        <v>37444.2</v>
      </c>
    </row>
    <row r="70" spans="1:20" ht="12.75">
      <c r="A70" s="22" t="s">
        <v>58</v>
      </c>
      <c r="B70" s="16"/>
      <c r="C70" s="16"/>
      <c r="D70" s="16"/>
      <c r="E70" s="16">
        <v>1</v>
      </c>
      <c r="F70" s="16">
        <v>1</v>
      </c>
      <c r="G70" s="16"/>
      <c r="H70" s="16">
        <v>1</v>
      </c>
      <c r="I70" s="16">
        <v>1</v>
      </c>
      <c r="J70" s="16">
        <v>1</v>
      </c>
      <c r="K70" s="16">
        <v>1</v>
      </c>
      <c r="L70" s="16">
        <v>2</v>
      </c>
      <c r="M70" s="16">
        <v>2</v>
      </c>
      <c r="N70" s="16">
        <v>1</v>
      </c>
      <c r="O70" s="16">
        <v>1</v>
      </c>
      <c r="P70" s="16"/>
      <c r="Q70" s="11"/>
      <c r="R70" s="60">
        <f>SUM(B70:P70)</f>
        <v>12</v>
      </c>
      <c r="S70" s="17">
        <f>R70/15</f>
        <v>0.8</v>
      </c>
      <c r="T70" s="110">
        <f>S70*1101.3</f>
        <v>881.04</v>
      </c>
    </row>
    <row r="71" spans="1:20" ht="12.75">
      <c r="A71" s="25" t="s">
        <v>59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1"/>
      <c r="R71" s="60">
        <f>SUM(B71:P71)</f>
        <v>0</v>
      </c>
      <c r="S71" s="17">
        <f>R71/15</f>
        <v>0</v>
      </c>
      <c r="T71" s="110">
        <f>S71*1101.3</f>
        <v>0</v>
      </c>
    </row>
    <row r="72" spans="1:20" ht="12.75">
      <c r="A72" s="50" t="s">
        <v>33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>
        <v>1</v>
      </c>
      <c r="N72" s="30"/>
      <c r="O72" s="30"/>
      <c r="P72" s="30"/>
      <c r="R72" s="60">
        <f>SUM(B72:P72)</f>
        <v>1</v>
      </c>
      <c r="S72" s="17">
        <f>R72/15</f>
        <v>0.06666666666666667</v>
      </c>
      <c r="T72" s="110">
        <f>S72*1101.3</f>
        <v>73.42</v>
      </c>
    </row>
    <row r="73" spans="18:20" ht="12.75">
      <c r="R73" s="84"/>
      <c r="S73" s="104"/>
      <c r="T73" s="119"/>
    </row>
    <row r="78" spans="18:20" ht="12.75">
      <c r="R78" s="11"/>
      <c r="S78" s="11"/>
      <c r="T78" s="116"/>
    </row>
  </sheetData>
  <printOptions gridLines="1"/>
  <pageMargins left="0.75" right="0.75" top="1" bottom="1" header="0.511811023" footer="0.511811023"/>
  <pageSetup horizontalDpi="600" verticalDpi="600" orientation="portrait" scale="67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3"/>
  <sheetViews>
    <sheetView zoomScale="75" zoomScaleNormal="75" workbookViewId="0" topLeftCell="A1">
      <selection activeCell="B2" sqref="B2"/>
    </sheetView>
  </sheetViews>
  <sheetFormatPr defaultColWidth="9.140625" defaultRowHeight="12.75"/>
  <cols>
    <col min="1" max="1" width="24.140625" style="0" customWidth="1"/>
    <col min="2" max="16" width="5.28125" style="0" customWidth="1"/>
    <col min="17" max="17" width="7.421875" style="0" customWidth="1"/>
    <col min="18" max="19" width="5.28125" style="0" customWidth="1"/>
    <col min="20" max="20" width="10.421875" style="107" customWidth="1"/>
    <col min="21" max="16384" width="11.421875" style="0" customWidth="1"/>
  </cols>
  <sheetData>
    <row r="1" spans="1:12" ht="12.75">
      <c r="A1" s="1" t="s">
        <v>0</v>
      </c>
      <c r="B1" t="s">
        <v>115</v>
      </c>
      <c r="L1" t="s">
        <v>1</v>
      </c>
    </row>
    <row r="2" spans="1:20" s="46" customFormat="1" ht="12.75">
      <c r="A2" s="45" t="s">
        <v>103</v>
      </c>
      <c r="L2" s="46" t="s">
        <v>2</v>
      </c>
      <c r="Q2" s="46" t="s">
        <v>61</v>
      </c>
      <c r="T2" s="108"/>
    </row>
    <row r="3" spans="12:17" ht="12.75">
      <c r="L3" t="s">
        <v>4</v>
      </c>
      <c r="Q3">
        <v>1101.32</v>
      </c>
    </row>
    <row r="4" spans="1:20" ht="12.75">
      <c r="A4" s="6"/>
      <c r="B4" s="6" t="s">
        <v>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109"/>
    </row>
    <row r="5" spans="1:20" ht="12.75">
      <c r="A5" s="19" t="s">
        <v>6</v>
      </c>
      <c r="B5" s="18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7"/>
      <c r="R5" s="15" t="s">
        <v>7</v>
      </c>
      <c r="S5" s="15" t="s">
        <v>8</v>
      </c>
      <c r="T5" s="110" t="s">
        <v>9</v>
      </c>
    </row>
    <row r="6" spans="1:20" ht="12.75">
      <c r="A6" s="20" t="s">
        <v>10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109"/>
    </row>
    <row r="7" spans="1:20" ht="12.75">
      <c r="A7" s="21" t="s">
        <v>11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1"/>
      <c r="R7" s="16">
        <f aca="true" t="shared" si="0" ref="R7:R31">SUM(B7:P7)</f>
        <v>0</v>
      </c>
      <c r="S7" s="16">
        <f aca="true" t="shared" si="1" ref="S7:S31">R7/15</f>
        <v>0</v>
      </c>
      <c r="T7" s="110">
        <f aca="true" t="shared" si="2" ref="T7:T31">S7*1101.3</f>
        <v>0</v>
      </c>
    </row>
    <row r="8" spans="1:20" ht="12.75">
      <c r="A8" s="21" t="s">
        <v>12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1"/>
      <c r="R8" s="16">
        <f t="shared" si="0"/>
        <v>0</v>
      </c>
      <c r="S8" s="16">
        <f t="shared" si="1"/>
        <v>0</v>
      </c>
      <c r="T8" s="110">
        <f t="shared" si="2"/>
        <v>0</v>
      </c>
    </row>
    <row r="9" spans="1:20" ht="12.75">
      <c r="A9" s="1" t="s">
        <v>13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>
        <v>3</v>
      </c>
      <c r="P9" s="16"/>
      <c r="Q9" s="11"/>
      <c r="R9" s="16">
        <f t="shared" si="0"/>
        <v>3</v>
      </c>
      <c r="S9" s="16">
        <f t="shared" si="1"/>
        <v>0.2</v>
      </c>
      <c r="T9" s="110">
        <f t="shared" si="2"/>
        <v>220.26</v>
      </c>
    </row>
    <row r="10" spans="1:20" ht="12.75">
      <c r="A10" s="21" t="s">
        <v>14</v>
      </c>
      <c r="B10" s="16"/>
      <c r="C10" s="16"/>
      <c r="D10" s="16"/>
      <c r="E10" s="16"/>
      <c r="F10" s="16"/>
      <c r="G10" s="16"/>
      <c r="H10" s="16"/>
      <c r="I10" s="16"/>
      <c r="J10" s="16">
        <v>2</v>
      </c>
      <c r="K10" s="16">
        <v>3</v>
      </c>
      <c r="L10" s="16">
        <v>2</v>
      </c>
      <c r="M10" s="16">
        <v>2</v>
      </c>
      <c r="N10" s="16">
        <v>1</v>
      </c>
      <c r="O10" s="16">
        <v>11</v>
      </c>
      <c r="P10" s="16">
        <v>3</v>
      </c>
      <c r="Q10" s="11"/>
      <c r="R10" s="16">
        <f t="shared" si="0"/>
        <v>24</v>
      </c>
      <c r="S10" s="16">
        <f t="shared" si="1"/>
        <v>1.6</v>
      </c>
      <c r="T10" s="110">
        <f t="shared" si="2"/>
        <v>1762.08</v>
      </c>
    </row>
    <row r="11" spans="1:20" ht="12.75">
      <c r="A11" s="21" t="s">
        <v>15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1"/>
      <c r="R11" s="16">
        <f t="shared" si="0"/>
        <v>0</v>
      </c>
      <c r="S11" s="16">
        <f t="shared" si="1"/>
        <v>0</v>
      </c>
      <c r="T11" s="110">
        <f t="shared" si="2"/>
        <v>0</v>
      </c>
    </row>
    <row r="12" spans="1:20" ht="12.75">
      <c r="A12" s="21" t="s">
        <v>16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1"/>
      <c r="R12" s="16">
        <f t="shared" si="0"/>
        <v>0</v>
      </c>
      <c r="S12" s="16">
        <f t="shared" si="1"/>
        <v>0</v>
      </c>
      <c r="T12" s="110">
        <f t="shared" si="2"/>
        <v>0</v>
      </c>
    </row>
    <row r="13" spans="1:20" ht="12.75">
      <c r="A13" s="21" t="s">
        <v>17</v>
      </c>
      <c r="B13" s="16"/>
      <c r="C13" s="16"/>
      <c r="D13" s="16"/>
      <c r="E13" s="16">
        <v>4</v>
      </c>
      <c r="F13" s="16"/>
      <c r="G13" s="16"/>
      <c r="H13" s="16"/>
      <c r="I13" s="16"/>
      <c r="J13" s="16"/>
      <c r="K13" s="16"/>
      <c r="L13" s="16"/>
      <c r="M13" s="16">
        <v>1</v>
      </c>
      <c r="N13" s="16"/>
      <c r="O13" s="16"/>
      <c r="P13" s="16"/>
      <c r="Q13" s="11"/>
      <c r="R13" s="16">
        <f t="shared" si="0"/>
        <v>5</v>
      </c>
      <c r="S13" s="16">
        <f t="shared" si="1"/>
        <v>0.3333333333333333</v>
      </c>
      <c r="T13" s="110">
        <f t="shared" si="2"/>
        <v>367.09999999999997</v>
      </c>
    </row>
    <row r="14" spans="1:20" ht="12.75">
      <c r="A14" s="21" t="s">
        <v>18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1"/>
      <c r="R14" s="16">
        <f t="shared" si="0"/>
        <v>0</v>
      </c>
      <c r="S14" s="16">
        <f t="shared" si="1"/>
        <v>0</v>
      </c>
      <c r="T14" s="110">
        <f t="shared" si="2"/>
        <v>0</v>
      </c>
    </row>
    <row r="15" spans="1:20" ht="12.75">
      <c r="A15" s="21" t="s">
        <v>19</v>
      </c>
      <c r="B15" s="16">
        <v>1</v>
      </c>
      <c r="C15" s="16">
        <v>15</v>
      </c>
      <c r="D15" s="16"/>
      <c r="E15" s="16">
        <v>3</v>
      </c>
      <c r="F15" s="16"/>
      <c r="G15" s="16">
        <v>11</v>
      </c>
      <c r="H15" s="16">
        <v>1</v>
      </c>
      <c r="I15" s="16">
        <v>3</v>
      </c>
      <c r="J15" s="16">
        <v>2</v>
      </c>
      <c r="K15" s="16"/>
      <c r="L15" s="16">
        <v>2</v>
      </c>
      <c r="M15" s="16"/>
      <c r="N15" s="16"/>
      <c r="O15" s="16">
        <v>5</v>
      </c>
      <c r="P15" s="16"/>
      <c r="Q15" s="11"/>
      <c r="R15" s="16">
        <f t="shared" si="0"/>
        <v>43</v>
      </c>
      <c r="S15" s="16">
        <f t="shared" si="1"/>
        <v>2.8666666666666667</v>
      </c>
      <c r="T15" s="110">
        <f t="shared" si="2"/>
        <v>3157.06</v>
      </c>
    </row>
    <row r="16" spans="1:20" ht="12.75">
      <c r="A16" s="21" t="s">
        <v>20</v>
      </c>
      <c r="B16" s="16"/>
      <c r="C16" s="16">
        <v>1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1"/>
      <c r="R16" s="16">
        <f t="shared" si="0"/>
        <v>1</v>
      </c>
      <c r="S16" s="16">
        <f t="shared" si="1"/>
        <v>0.06666666666666667</v>
      </c>
      <c r="T16" s="110">
        <f t="shared" si="2"/>
        <v>73.42</v>
      </c>
    </row>
    <row r="17" spans="1:20" ht="12.75">
      <c r="A17" s="21" t="s">
        <v>21</v>
      </c>
      <c r="B17" s="16">
        <v>20</v>
      </c>
      <c r="C17" s="16">
        <v>2</v>
      </c>
      <c r="D17" s="16"/>
      <c r="E17" s="26">
        <v>1</v>
      </c>
      <c r="F17" s="16">
        <v>1</v>
      </c>
      <c r="G17" s="16">
        <v>6</v>
      </c>
      <c r="H17" s="16">
        <v>7</v>
      </c>
      <c r="I17" s="16">
        <v>8</v>
      </c>
      <c r="J17" s="27">
        <v>2</v>
      </c>
      <c r="K17" s="16">
        <v>4</v>
      </c>
      <c r="L17" s="16">
        <v>12</v>
      </c>
      <c r="M17" s="16">
        <v>15</v>
      </c>
      <c r="N17" s="16">
        <v>15</v>
      </c>
      <c r="O17" s="16">
        <v>49</v>
      </c>
      <c r="P17" s="16">
        <v>22</v>
      </c>
      <c r="Q17" s="11"/>
      <c r="R17" s="16">
        <f t="shared" si="0"/>
        <v>164</v>
      </c>
      <c r="S17" s="16">
        <f t="shared" si="1"/>
        <v>10.933333333333334</v>
      </c>
      <c r="T17" s="110">
        <f t="shared" si="2"/>
        <v>12040.88</v>
      </c>
    </row>
    <row r="18" spans="1:20" ht="12.75">
      <c r="A18" s="21" t="s">
        <v>22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1"/>
      <c r="R18" s="16">
        <f t="shared" si="0"/>
        <v>0</v>
      </c>
      <c r="S18" s="16">
        <f t="shared" si="1"/>
        <v>0</v>
      </c>
      <c r="T18" s="110">
        <f t="shared" si="2"/>
        <v>0</v>
      </c>
    </row>
    <row r="19" spans="1:20" ht="12.75">
      <c r="A19" s="21" t="s">
        <v>23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1"/>
      <c r="R19" s="16">
        <f t="shared" si="0"/>
        <v>0</v>
      </c>
      <c r="S19" s="16">
        <f t="shared" si="1"/>
        <v>0</v>
      </c>
      <c r="T19" s="110">
        <f t="shared" si="2"/>
        <v>0</v>
      </c>
    </row>
    <row r="20" spans="1:20" ht="12.75">
      <c r="A20" s="21" t="s">
        <v>24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1"/>
      <c r="R20" s="16">
        <f t="shared" si="0"/>
        <v>0</v>
      </c>
      <c r="S20" s="16">
        <f t="shared" si="1"/>
        <v>0</v>
      </c>
      <c r="T20" s="110">
        <f t="shared" si="2"/>
        <v>0</v>
      </c>
    </row>
    <row r="21" spans="1:20" ht="12.75">
      <c r="A21" s="21" t="s">
        <v>25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1"/>
      <c r="R21" s="16">
        <f t="shared" si="0"/>
        <v>0</v>
      </c>
      <c r="S21" s="16">
        <f t="shared" si="1"/>
        <v>0</v>
      </c>
      <c r="T21" s="110">
        <f t="shared" si="2"/>
        <v>0</v>
      </c>
    </row>
    <row r="22" spans="1:20" ht="12.75">
      <c r="A22" s="21" t="s">
        <v>26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1"/>
      <c r="R22" s="16">
        <f t="shared" si="0"/>
        <v>0</v>
      </c>
      <c r="S22" s="16">
        <f t="shared" si="1"/>
        <v>0</v>
      </c>
      <c r="T22" s="110">
        <f t="shared" si="2"/>
        <v>0</v>
      </c>
    </row>
    <row r="23" spans="1:20" ht="12.75">
      <c r="A23" s="21" t="s">
        <v>27</v>
      </c>
      <c r="B23" s="16"/>
      <c r="C23" s="16"/>
      <c r="D23" s="16"/>
      <c r="E23" s="16"/>
      <c r="F23" s="16"/>
      <c r="G23" s="16"/>
      <c r="H23" s="16"/>
      <c r="I23" s="16"/>
      <c r="J23" s="16"/>
      <c r="K23" s="16">
        <v>1</v>
      </c>
      <c r="L23" s="16"/>
      <c r="M23" s="16"/>
      <c r="N23" s="16"/>
      <c r="O23" s="16"/>
      <c r="P23" s="16"/>
      <c r="Q23" s="11"/>
      <c r="R23" s="16">
        <f t="shared" si="0"/>
        <v>1</v>
      </c>
      <c r="S23" s="16">
        <f t="shared" si="1"/>
        <v>0.06666666666666667</v>
      </c>
      <c r="T23" s="110">
        <f t="shared" si="2"/>
        <v>73.42</v>
      </c>
    </row>
    <row r="24" spans="1:20" ht="12.75">
      <c r="A24" s="21" t="s">
        <v>28</v>
      </c>
      <c r="B24" s="16"/>
      <c r="C24" s="16"/>
      <c r="D24" s="16"/>
      <c r="E24" s="16"/>
      <c r="F24" s="16"/>
      <c r="G24" s="16"/>
      <c r="H24" s="16"/>
      <c r="I24" s="16"/>
      <c r="J24" s="16"/>
      <c r="K24" s="16">
        <v>1</v>
      </c>
      <c r="L24" s="16"/>
      <c r="M24" s="16"/>
      <c r="N24" s="16"/>
      <c r="O24" s="16"/>
      <c r="P24" s="16"/>
      <c r="Q24" s="11"/>
      <c r="R24" s="16">
        <f t="shared" si="0"/>
        <v>1</v>
      </c>
      <c r="S24" s="16">
        <f t="shared" si="1"/>
        <v>0.06666666666666667</v>
      </c>
      <c r="T24" s="110">
        <f t="shared" si="2"/>
        <v>73.42</v>
      </c>
    </row>
    <row r="25" spans="1:20" ht="12.75">
      <c r="A25" s="21" t="s">
        <v>29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1"/>
      <c r="R25" s="16">
        <f t="shared" si="0"/>
        <v>0</v>
      </c>
      <c r="S25" s="16">
        <f t="shared" si="1"/>
        <v>0</v>
      </c>
      <c r="T25" s="110">
        <f t="shared" si="2"/>
        <v>0</v>
      </c>
    </row>
    <row r="26" spans="1:20" ht="12.75">
      <c r="A26" s="21" t="s">
        <v>88</v>
      </c>
      <c r="B26" s="16"/>
      <c r="C26" s="16">
        <v>1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6">
        <f t="shared" si="0"/>
        <v>1</v>
      </c>
      <c r="S26" s="16">
        <f t="shared" si="1"/>
        <v>0.06666666666666667</v>
      </c>
      <c r="T26" s="110">
        <f t="shared" si="2"/>
        <v>73.42</v>
      </c>
    </row>
    <row r="27" spans="1:20" ht="12.75">
      <c r="A27" s="21" t="s">
        <v>30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1"/>
      <c r="R27" s="16">
        <f t="shared" si="0"/>
        <v>0</v>
      </c>
      <c r="S27" s="16">
        <f t="shared" si="1"/>
        <v>0</v>
      </c>
      <c r="T27" s="110">
        <f t="shared" si="2"/>
        <v>0</v>
      </c>
    </row>
    <row r="28" spans="1:20" ht="12.75">
      <c r="A28" s="21" t="s">
        <v>108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1"/>
      <c r="R28" s="16">
        <f t="shared" si="0"/>
        <v>0</v>
      </c>
      <c r="S28" s="16">
        <f t="shared" si="1"/>
        <v>0</v>
      </c>
      <c r="T28" s="110">
        <f t="shared" si="2"/>
        <v>0</v>
      </c>
    </row>
    <row r="29" spans="1:20" ht="12.75">
      <c r="A29" s="21" t="s">
        <v>31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1"/>
      <c r="R29" s="16">
        <f t="shared" si="0"/>
        <v>0</v>
      </c>
      <c r="S29" s="16">
        <f t="shared" si="1"/>
        <v>0</v>
      </c>
      <c r="T29" s="110">
        <f t="shared" si="2"/>
        <v>0</v>
      </c>
    </row>
    <row r="30" spans="1:20" ht="12.75">
      <c r="A30" s="21" t="s">
        <v>32</v>
      </c>
      <c r="B30" s="16"/>
      <c r="C30" s="16"/>
      <c r="D30" s="16"/>
      <c r="E30" s="16">
        <v>1</v>
      </c>
      <c r="F30" s="16"/>
      <c r="G30" s="16"/>
      <c r="H30" s="16"/>
      <c r="I30" s="16"/>
      <c r="J30" s="16"/>
      <c r="K30" s="16"/>
      <c r="L30" s="16"/>
      <c r="M30" s="16">
        <v>1</v>
      </c>
      <c r="N30" s="16"/>
      <c r="O30" s="16"/>
      <c r="P30" s="16"/>
      <c r="Q30" s="11"/>
      <c r="R30" s="16">
        <f t="shared" si="0"/>
        <v>2</v>
      </c>
      <c r="S30" s="16">
        <f t="shared" si="1"/>
        <v>0.13333333333333333</v>
      </c>
      <c r="T30" s="110">
        <f t="shared" si="2"/>
        <v>146.84</v>
      </c>
    </row>
    <row r="31" spans="1:20" ht="12.75">
      <c r="A31" s="22" t="s">
        <v>33</v>
      </c>
      <c r="B31" s="16"/>
      <c r="C31" s="16"/>
      <c r="D31" s="16"/>
      <c r="E31" s="16"/>
      <c r="F31" s="16">
        <v>1</v>
      </c>
      <c r="G31" s="16">
        <v>2</v>
      </c>
      <c r="H31" s="16"/>
      <c r="I31" s="16"/>
      <c r="J31" s="16"/>
      <c r="K31" s="16"/>
      <c r="L31" s="26">
        <v>1</v>
      </c>
      <c r="M31" s="16"/>
      <c r="N31" s="16"/>
      <c r="O31" s="16">
        <v>1</v>
      </c>
      <c r="P31" s="16"/>
      <c r="Q31" s="11"/>
      <c r="R31" s="16">
        <f t="shared" si="0"/>
        <v>5</v>
      </c>
      <c r="S31" s="16">
        <f t="shared" si="1"/>
        <v>0.3333333333333333</v>
      </c>
      <c r="T31" s="110">
        <f t="shared" si="2"/>
        <v>367.09999999999997</v>
      </c>
    </row>
    <row r="32" spans="1:20" ht="12.75">
      <c r="A32" s="2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64"/>
      <c r="S32" s="64"/>
      <c r="T32" s="111"/>
    </row>
    <row r="33" spans="1:20" ht="12.75">
      <c r="A33" s="20" t="s">
        <v>34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67"/>
      <c r="S33" s="67"/>
      <c r="T33" s="112"/>
    </row>
    <row r="34" spans="1:20" ht="12.75">
      <c r="A34" s="23" t="s">
        <v>35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1"/>
      <c r="R34" s="60">
        <f aca="true" t="shared" si="3" ref="R34:R41">SUM(B34:P34)</f>
        <v>0</v>
      </c>
      <c r="S34" s="60">
        <f aca="true" t="shared" si="4" ref="S34:S41">R34/15</f>
        <v>0</v>
      </c>
      <c r="T34" s="113">
        <f aca="true" t="shared" si="5" ref="T34:T41">S34*1101.3</f>
        <v>0</v>
      </c>
    </row>
    <row r="35" spans="1:20" ht="12.75">
      <c r="A35" s="23" t="s">
        <v>36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1"/>
      <c r="R35" s="16">
        <f t="shared" si="3"/>
        <v>0</v>
      </c>
      <c r="S35" s="16">
        <f t="shared" si="4"/>
        <v>0</v>
      </c>
      <c r="T35" s="110">
        <f t="shared" si="5"/>
        <v>0</v>
      </c>
    </row>
    <row r="36" spans="1:20" ht="12.75">
      <c r="A36" s="23" t="s">
        <v>37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1"/>
      <c r="R36" s="16">
        <f t="shared" si="3"/>
        <v>0</v>
      </c>
      <c r="S36" s="16">
        <f t="shared" si="4"/>
        <v>0</v>
      </c>
      <c r="T36" s="110">
        <f t="shared" si="5"/>
        <v>0</v>
      </c>
    </row>
    <row r="37" spans="1:20" ht="12.75">
      <c r="A37" s="23" t="s">
        <v>38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1"/>
      <c r="R37" s="16">
        <f t="shared" si="3"/>
        <v>0</v>
      </c>
      <c r="S37" s="16">
        <f t="shared" si="4"/>
        <v>0</v>
      </c>
      <c r="T37" s="110">
        <f t="shared" si="5"/>
        <v>0</v>
      </c>
    </row>
    <row r="38" spans="1:20" ht="12.75">
      <c r="A38" s="23" t="s">
        <v>39</v>
      </c>
      <c r="B38" s="16"/>
      <c r="C38" s="16"/>
      <c r="D38" s="16"/>
      <c r="E38" s="16"/>
      <c r="F38" s="16"/>
      <c r="G38" s="16"/>
      <c r="H38" s="16"/>
      <c r="I38" s="16">
        <v>1</v>
      </c>
      <c r="J38" s="16"/>
      <c r="K38" s="16"/>
      <c r="L38" s="16"/>
      <c r="M38" s="16">
        <v>3</v>
      </c>
      <c r="N38" s="16">
        <v>1</v>
      </c>
      <c r="O38" s="16">
        <v>6</v>
      </c>
      <c r="P38" s="16">
        <v>8</v>
      </c>
      <c r="Q38" s="11"/>
      <c r="R38" s="16">
        <f t="shared" si="3"/>
        <v>19</v>
      </c>
      <c r="S38" s="16">
        <f t="shared" si="4"/>
        <v>1.2666666666666666</v>
      </c>
      <c r="T38" s="110">
        <f t="shared" si="5"/>
        <v>1394.9799999999998</v>
      </c>
    </row>
    <row r="39" spans="1:20" ht="12.75">
      <c r="A39" s="23" t="s">
        <v>40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1"/>
      <c r="R39" s="16">
        <f t="shared" si="3"/>
        <v>0</v>
      </c>
      <c r="S39" s="16">
        <f t="shared" si="4"/>
        <v>0</v>
      </c>
      <c r="T39" s="110">
        <f t="shared" si="5"/>
        <v>0</v>
      </c>
    </row>
    <row r="40" spans="1:20" ht="12.75">
      <c r="A40" s="23" t="s">
        <v>41</v>
      </c>
      <c r="B40" s="16"/>
      <c r="C40" s="16"/>
      <c r="D40" s="16"/>
      <c r="E40" s="16"/>
      <c r="F40" s="16"/>
      <c r="G40" s="16"/>
      <c r="H40" s="16"/>
      <c r="I40" s="16">
        <v>3</v>
      </c>
      <c r="J40" s="16"/>
      <c r="K40" s="16"/>
      <c r="L40" s="16"/>
      <c r="M40" s="16"/>
      <c r="N40" s="16"/>
      <c r="O40" s="16"/>
      <c r="P40" s="16"/>
      <c r="Q40" s="11"/>
      <c r="R40" s="16">
        <f t="shared" si="3"/>
        <v>3</v>
      </c>
      <c r="S40" s="16">
        <f t="shared" si="4"/>
        <v>0.2</v>
      </c>
      <c r="T40" s="110">
        <f t="shared" si="5"/>
        <v>220.26</v>
      </c>
    </row>
    <row r="41" spans="1:20" ht="12.75">
      <c r="A41" s="23" t="s">
        <v>42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1"/>
      <c r="R41" s="58">
        <f t="shared" si="3"/>
        <v>0</v>
      </c>
      <c r="S41" s="58">
        <f t="shared" si="4"/>
        <v>0</v>
      </c>
      <c r="T41" s="114">
        <f t="shared" si="5"/>
        <v>0</v>
      </c>
    </row>
    <row r="42" spans="1:20" ht="12.75">
      <c r="A42" s="2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64"/>
      <c r="S42" s="64"/>
      <c r="T42" s="111"/>
    </row>
    <row r="43" spans="1:20" ht="12.75">
      <c r="A43" s="24" t="s">
        <v>43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67"/>
      <c r="S43" s="67"/>
      <c r="T43" s="112"/>
    </row>
    <row r="44" spans="1:20" ht="12.75">
      <c r="A44" s="23" t="s">
        <v>44</v>
      </c>
      <c r="B44" s="16"/>
      <c r="C44" s="16"/>
      <c r="D44" s="16">
        <v>1</v>
      </c>
      <c r="E44" s="16"/>
      <c r="F44" s="16"/>
      <c r="G44" s="16"/>
      <c r="H44" s="16">
        <v>1</v>
      </c>
      <c r="I44" s="16"/>
      <c r="J44" s="16"/>
      <c r="K44" s="16"/>
      <c r="L44" s="16"/>
      <c r="M44" s="16"/>
      <c r="N44" s="16">
        <v>1</v>
      </c>
      <c r="O44" s="16"/>
      <c r="P44" s="16"/>
      <c r="Q44" s="11"/>
      <c r="R44" s="60">
        <f>SUM(B44:P44)</f>
        <v>3</v>
      </c>
      <c r="S44" s="60">
        <f>R44/15</f>
        <v>0.2</v>
      </c>
      <c r="T44" s="113">
        <f>S44*1101.3</f>
        <v>220.26</v>
      </c>
    </row>
    <row r="45" spans="1:20" ht="12.75">
      <c r="A45" s="23" t="s">
        <v>45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1"/>
      <c r="R45" s="58">
        <f>SUM(B45:P45)</f>
        <v>0</v>
      </c>
      <c r="S45" s="58">
        <f>R45/15</f>
        <v>0</v>
      </c>
      <c r="T45" s="114">
        <f>S45*1101.3</f>
        <v>0</v>
      </c>
    </row>
    <row r="46" spans="1:20" ht="12.75">
      <c r="A46" s="2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64"/>
      <c r="S46" s="64"/>
      <c r="T46" s="111"/>
    </row>
    <row r="47" spans="1:20" ht="12.75">
      <c r="A47" s="24" t="s">
        <v>46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67"/>
      <c r="S47" s="67"/>
      <c r="T47" s="112"/>
    </row>
    <row r="48" spans="1:20" ht="12.75">
      <c r="A48" s="23" t="s">
        <v>47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1"/>
      <c r="R48" s="60">
        <f>SUM(B48:P48)</f>
        <v>0</v>
      </c>
      <c r="S48" s="60">
        <f>R48/15</f>
        <v>0</v>
      </c>
      <c r="T48" s="113">
        <f>S48*1101.3</f>
        <v>0</v>
      </c>
    </row>
    <row r="49" spans="1:20" ht="12.75">
      <c r="A49" s="23" t="s">
        <v>48</v>
      </c>
      <c r="B49" s="32"/>
      <c r="C49" s="16"/>
      <c r="D49" s="16">
        <v>14</v>
      </c>
      <c r="E49" s="16"/>
      <c r="F49" s="16"/>
      <c r="G49" s="16"/>
      <c r="H49" s="16"/>
      <c r="I49" s="16"/>
      <c r="J49" s="16"/>
      <c r="K49" s="16">
        <v>1</v>
      </c>
      <c r="L49" s="16">
        <v>1</v>
      </c>
      <c r="M49" s="16"/>
      <c r="N49" s="16"/>
      <c r="O49" s="16"/>
      <c r="P49" s="16"/>
      <c r="Q49" s="11"/>
      <c r="R49" s="16">
        <f>SUM(B49:P49)</f>
        <v>16</v>
      </c>
      <c r="S49" s="16">
        <f>R49/15</f>
        <v>1.0666666666666667</v>
      </c>
      <c r="T49" s="110">
        <f>S49*1101.3</f>
        <v>1174.72</v>
      </c>
    </row>
    <row r="50" spans="1:20" ht="12.75">
      <c r="A50" s="23" t="s">
        <v>49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1"/>
      <c r="R50" s="58">
        <f>SUM(B50:P50)</f>
        <v>0</v>
      </c>
      <c r="S50" s="58">
        <f>R50/15</f>
        <v>0</v>
      </c>
      <c r="T50" s="114">
        <f>S50*1101.3</f>
        <v>0</v>
      </c>
    </row>
    <row r="51" spans="1:20" ht="12.75">
      <c r="A51" s="2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64"/>
      <c r="S51" s="64"/>
      <c r="T51" s="111"/>
    </row>
    <row r="52" spans="1:20" ht="12.75">
      <c r="A52" s="24" t="s">
        <v>50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67"/>
      <c r="S52" s="67"/>
      <c r="T52" s="112"/>
    </row>
    <row r="53" spans="1:20" ht="12.75">
      <c r="A53" s="23" t="s">
        <v>51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1"/>
      <c r="R53" s="60">
        <f>SUM(B53:P53)</f>
        <v>0</v>
      </c>
      <c r="S53" s="60">
        <f>R53/15</f>
        <v>0</v>
      </c>
      <c r="T53" s="113">
        <f>S53*1101.3</f>
        <v>0</v>
      </c>
    </row>
    <row r="54" spans="1:20" ht="12.75">
      <c r="A54" s="21" t="s">
        <v>52</v>
      </c>
      <c r="B54" s="16"/>
      <c r="C54" s="16"/>
      <c r="D54" s="16"/>
      <c r="E54" s="16"/>
      <c r="F54" s="16"/>
      <c r="G54" s="16"/>
      <c r="H54" s="16">
        <v>1</v>
      </c>
      <c r="I54" s="16"/>
      <c r="J54" s="16"/>
      <c r="K54" s="16"/>
      <c r="L54" s="16"/>
      <c r="M54" s="16">
        <v>1</v>
      </c>
      <c r="N54" s="16">
        <v>2</v>
      </c>
      <c r="O54" s="16"/>
      <c r="P54" s="16"/>
      <c r="Q54" s="7"/>
      <c r="R54" s="16">
        <f>SUM(B54:P54)</f>
        <v>4</v>
      </c>
      <c r="S54" s="16">
        <f>R54/15</f>
        <v>0.26666666666666666</v>
      </c>
      <c r="T54" s="110">
        <f>S54*1101.3</f>
        <v>293.68</v>
      </c>
    </row>
    <row r="55" spans="1:20" ht="12.75">
      <c r="A55" s="22" t="s">
        <v>53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1"/>
      <c r="R55" s="16">
        <f>SUM(B55:P55)</f>
        <v>0</v>
      </c>
      <c r="S55" s="16">
        <f>R55/15</f>
        <v>0</v>
      </c>
      <c r="T55" s="110">
        <f>S55*1101.3</f>
        <v>0</v>
      </c>
    </row>
    <row r="56" spans="1:20" ht="12.75">
      <c r="A56" s="21" t="s">
        <v>54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1"/>
      <c r="R56" s="58">
        <f>SUM(B56:P56)</f>
        <v>0</v>
      </c>
      <c r="S56" s="58">
        <f>R56/15</f>
        <v>0</v>
      </c>
      <c r="T56" s="114">
        <f>S56*1101.3</f>
        <v>0</v>
      </c>
    </row>
    <row r="57" spans="1:20" ht="12.75">
      <c r="A57" s="22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64"/>
      <c r="S57" s="64"/>
      <c r="T57" s="111"/>
    </row>
    <row r="58" spans="1:20" ht="12.75">
      <c r="A58" s="20" t="s">
        <v>55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67"/>
      <c r="S58" s="67"/>
      <c r="T58" s="112"/>
    </row>
    <row r="59" spans="1:20" ht="12.75">
      <c r="A59" s="22" t="s">
        <v>56</v>
      </c>
      <c r="B59" s="32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>
        <v>1</v>
      </c>
      <c r="P59" s="16"/>
      <c r="Q59" s="11"/>
      <c r="R59" s="60">
        <f>SUM(B59:P59)</f>
        <v>1</v>
      </c>
      <c r="S59" s="60">
        <f>R59/15</f>
        <v>0.06666666666666667</v>
      </c>
      <c r="T59" s="113">
        <f>S59*1101.3</f>
        <v>73.42</v>
      </c>
    </row>
    <row r="60" spans="1:20" ht="12.75">
      <c r="A60" s="22" t="s">
        <v>57</v>
      </c>
      <c r="B60" s="16">
        <v>131</v>
      </c>
      <c r="C60" s="16">
        <v>89</v>
      </c>
      <c r="D60" s="16">
        <v>54</v>
      </c>
      <c r="E60" s="16">
        <v>187</v>
      </c>
      <c r="F60" s="16">
        <v>184</v>
      </c>
      <c r="G60" s="16">
        <v>153</v>
      </c>
      <c r="H60" s="16">
        <v>132</v>
      </c>
      <c r="I60" s="16">
        <v>66</v>
      </c>
      <c r="J60" s="16">
        <v>102</v>
      </c>
      <c r="K60" s="16">
        <v>139</v>
      </c>
      <c r="L60" s="16">
        <v>161</v>
      </c>
      <c r="M60" s="16">
        <v>71</v>
      </c>
      <c r="N60" s="16">
        <v>73</v>
      </c>
      <c r="O60" s="16">
        <v>155</v>
      </c>
      <c r="P60" s="16">
        <v>133</v>
      </c>
      <c r="Q60" s="11"/>
      <c r="R60" s="16">
        <f>SUM(B60:P60)</f>
        <v>1830</v>
      </c>
      <c r="S60" s="16">
        <f>R60/15</f>
        <v>122</v>
      </c>
      <c r="T60" s="110">
        <f>S60*1101.3</f>
        <v>134358.6</v>
      </c>
    </row>
    <row r="61" spans="1:20" ht="12.75">
      <c r="A61" s="22" t="s">
        <v>58</v>
      </c>
      <c r="B61" s="16"/>
      <c r="C61" s="16"/>
      <c r="D61" s="16"/>
      <c r="E61" s="16"/>
      <c r="F61" s="16">
        <v>1</v>
      </c>
      <c r="G61" s="16"/>
      <c r="H61" s="16"/>
      <c r="I61" s="16"/>
      <c r="J61" s="16"/>
      <c r="K61" s="16"/>
      <c r="L61" s="16"/>
      <c r="M61" s="16">
        <v>1</v>
      </c>
      <c r="N61" s="16">
        <v>3</v>
      </c>
      <c r="O61" s="16">
        <v>1</v>
      </c>
      <c r="P61" s="16">
        <v>1</v>
      </c>
      <c r="Q61" s="11"/>
      <c r="R61" s="16">
        <f>SUM(B61:P61)</f>
        <v>7</v>
      </c>
      <c r="S61" s="16">
        <f>R61/15</f>
        <v>0.4666666666666667</v>
      </c>
      <c r="T61" s="110">
        <f>S61*1101.3</f>
        <v>513.9399999999999</v>
      </c>
    </row>
    <row r="62" spans="1:20" ht="12.75">
      <c r="A62" s="25" t="s">
        <v>59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1"/>
      <c r="R62" s="16">
        <f>SUM(B62:P62)</f>
        <v>0</v>
      </c>
      <c r="S62" s="16">
        <f>R62/15</f>
        <v>0</v>
      </c>
      <c r="T62" s="110">
        <f>S62*1101.3</f>
        <v>0</v>
      </c>
    </row>
    <row r="63" ht="12.75">
      <c r="A63" s="50"/>
    </row>
  </sheetData>
  <printOptions gridLines="1"/>
  <pageMargins left="0.75" right="0.75" top="1" bottom="1" header="0.511811023" footer="0.511811023"/>
  <pageSetup horizontalDpi="600" verticalDpi="600" orientation="portrait" scale="69" r:id="rId1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78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24.28125" style="0" customWidth="1"/>
    <col min="2" max="16" width="5.28125" style="0" customWidth="1"/>
    <col min="17" max="17" width="8.8515625" style="0" customWidth="1"/>
    <col min="18" max="18" width="5.28125" style="0" customWidth="1"/>
    <col min="19" max="19" width="9.00390625" style="0" customWidth="1"/>
    <col min="20" max="20" width="11.57421875" style="107" customWidth="1"/>
    <col min="21" max="22" width="11.57421875" style="0" customWidth="1"/>
    <col min="23" max="16384" width="11.421875" style="0" customWidth="1"/>
  </cols>
  <sheetData>
    <row r="1" spans="1:15" ht="12.75">
      <c r="A1" s="1" t="s">
        <v>0</v>
      </c>
      <c r="B1" t="s">
        <v>109</v>
      </c>
      <c r="L1" t="s">
        <v>1</v>
      </c>
      <c r="O1" s="3"/>
    </row>
    <row r="2" spans="1:20" s="46" customFormat="1" ht="12.75">
      <c r="A2" s="45" t="s">
        <v>103</v>
      </c>
      <c r="L2" s="46" t="s">
        <v>2</v>
      </c>
      <c r="Q2" s="47" t="s">
        <v>3</v>
      </c>
      <c r="T2" s="108"/>
    </row>
    <row r="3" spans="12:17" ht="12.75">
      <c r="L3" t="s">
        <v>4</v>
      </c>
      <c r="Q3" s="2">
        <v>1243.78</v>
      </c>
    </row>
    <row r="4" spans="1:22" ht="12.75">
      <c r="A4" s="6"/>
      <c r="B4" s="6" t="s">
        <v>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/>
      <c r="R4" s="6"/>
      <c r="S4" s="6"/>
      <c r="T4" s="109"/>
      <c r="U4" s="9"/>
      <c r="V4" s="9"/>
    </row>
    <row r="5" spans="1:22" ht="12.75">
      <c r="A5" s="53" t="s">
        <v>6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7"/>
      <c r="R5" s="15" t="s">
        <v>7</v>
      </c>
      <c r="S5" s="15" t="s">
        <v>8</v>
      </c>
      <c r="T5" s="110" t="s">
        <v>9</v>
      </c>
      <c r="U5" s="6"/>
      <c r="V5" s="6"/>
    </row>
    <row r="6" spans="1:22" ht="12.75">
      <c r="A6" s="54" t="s">
        <v>10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0"/>
      <c r="R6" s="15"/>
      <c r="S6" s="15"/>
      <c r="T6" s="110"/>
      <c r="U6" s="14"/>
      <c r="V6" s="51"/>
    </row>
    <row r="7" spans="1:22" ht="12.75">
      <c r="A7" s="55" t="s">
        <v>11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1"/>
      <c r="R7" s="16">
        <f aca="true" t="shared" si="0" ref="R7:R41">SUM(B7:P7)</f>
        <v>0</v>
      </c>
      <c r="S7" s="48">
        <f aca="true" t="shared" si="1" ref="S7:S41">R7/15</f>
        <v>0</v>
      </c>
      <c r="T7" s="110">
        <f aca="true" t="shared" si="2" ref="T7:T41">S7*1243.78</f>
        <v>0</v>
      </c>
      <c r="U7" s="14"/>
      <c r="V7" s="51"/>
    </row>
    <row r="8" spans="1:22" ht="12.75">
      <c r="A8" s="55" t="s">
        <v>93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>
        <v>1</v>
      </c>
      <c r="O8" s="16"/>
      <c r="P8" s="16">
        <v>1</v>
      </c>
      <c r="Q8" s="11"/>
      <c r="R8" s="16">
        <f t="shared" si="0"/>
        <v>2</v>
      </c>
      <c r="S8" s="48">
        <f t="shared" si="1"/>
        <v>0.13333333333333333</v>
      </c>
      <c r="T8" s="110">
        <f t="shared" si="2"/>
        <v>165.83733333333333</v>
      </c>
      <c r="U8" s="14"/>
      <c r="V8" s="51"/>
    </row>
    <row r="9" spans="1:22" ht="12.75">
      <c r="A9" s="55" t="s">
        <v>12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1"/>
      <c r="R9" s="16">
        <f t="shared" si="0"/>
        <v>0</v>
      </c>
      <c r="S9" s="48">
        <f t="shared" si="1"/>
        <v>0</v>
      </c>
      <c r="T9" s="110">
        <f t="shared" si="2"/>
        <v>0</v>
      </c>
      <c r="U9" s="14"/>
      <c r="V9" s="51"/>
    </row>
    <row r="10" spans="1:22" ht="12.75">
      <c r="A10" t="s">
        <v>77</v>
      </c>
      <c r="B10" s="30"/>
      <c r="C10" s="30"/>
      <c r="D10" s="30"/>
      <c r="E10" s="30"/>
      <c r="F10" s="30"/>
      <c r="G10" s="30"/>
      <c r="H10" s="30"/>
      <c r="I10" s="30"/>
      <c r="J10" s="30"/>
      <c r="K10" s="57">
        <v>1</v>
      </c>
      <c r="L10" s="16"/>
      <c r="M10" s="16"/>
      <c r="N10" s="16"/>
      <c r="O10" s="16"/>
      <c r="P10" s="16"/>
      <c r="Q10" s="11"/>
      <c r="R10" s="16">
        <f t="shared" si="0"/>
        <v>1</v>
      </c>
      <c r="S10" s="48">
        <f t="shared" si="1"/>
        <v>0.06666666666666667</v>
      </c>
      <c r="T10" s="110">
        <f t="shared" si="2"/>
        <v>82.91866666666667</v>
      </c>
      <c r="U10" s="14"/>
      <c r="V10" s="51"/>
    </row>
    <row r="11" spans="1:22" ht="12.75">
      <c r="A11" s="1" t="s">
        <v>13</v>
      </c>
      <c r="B11" s="16">
        <v>2</v>
      </c>
      <c r="C11" s="16"/>
      <c r="D11" s="16"/>
      <c r="E11" s="16">
        <v>2</v>
      </c>
      <c r="F11" s="16"/>
      <c r="G11" s="16">
        <v>3</v>
      </c>
      <c r="H11" s="16">
        <v>1</v>
      </c>
      <c r="I11" s="16"/>
      <c r="J11" s="16"/>
      <c r="K11" s="16"/>
      <c r="L11" s="16"/>
      <c r="M11" s="16"/>
      <c r="N11" s="16"/>
      <c r="O11" s="16">
        <v>1</v>
      </c>
      <c r="P11" s="16"/>
      <c r="Q11" s="11"/>
      <c r="R11" s="16">
        <f t="shared" si="0"/>
        <v>9</v>
      </c>
      <c r="S11" s="48">
        <f t="shared" si="1"/>
        <v>0.6</v>
      </c>
      <c r="T11" s="110">
        <f t="shared" si="2"/>
        <v>746.2679999999999</v>
      </c>
      <c r="U11" s="14"/>
      <c r="V11" s="51"/>
    </row>
    <row r="12" spans="1:22" ht="12.75">
      <c r="A12" s="55" t="s">
        <v>14</v>
      </c>
      <c r="B12" s="26">
        <v>2</v>
      </c>
      <c r="C12" s="16">
        <v>2</v>
      </c>
      <c r="D12" s="16">
        <v>1</v>
      </c>
      <c r="E12" s="16">
        <v>4</v>
      </c>
      <c r="F12" s="16">
        <v>4</v>
      </c>
      <c r="G12" s="16">
        <v>2</v>
      </c>
      <c r="H12" s="16">
        <v>2</v>
      </c>
      <c r="I12" s="16">
        <v>3</v>
      </c>
      <c r="J12" s="16">
        <v>2</v>
      </c>
      <c r="K12" s="16">
        <v>9</v>
      </c>
      <c r="L12" s="16">
        <v>2</v>
      </c>
      <c r="M12" s="16"/>
      <c r="N12" s="16">
        <v>6</v>
      </c>
      <c r="O12" s="16">
        <v>3</v>
      </c>
      <c r="P12" s="16">
        <v>1</v>
      </c>
      <c r="Q12" s="11"/>
      <c r="R12" s="16">
        <f t="shared" si="0"/>
        <v>43</v>
      </c>
      <c r="S12" s="48">
        <f t="shared" si="1"/>
        <v>2.8666666666666667</v>
      </c>
      <c r="T12" s="110">
        <f t="shared" si="2"/>
        <v>3565.5026666666668</v>
      </c>
      <c r="U12" s="14"/>
      <c r="V12" s="51"/>
    </row>
    <row r="13" spans="1:22" ht="12.75">
      <c r="A13" s="55" t="s">
        <v>15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1"/>
      <c r="R13" s="16">
        <f t="shared" si="0"/>
        <v>0</v>
      </c>
      <c r="S13" s="48">
        <f t="shared" si="1"/>
        <v>0</v>
      </c>
      <c r="T13" s="110">
        <f t="shared" si="2"/>
        <v>0</v>
      </c>
      <c r="U13" s="14"/>
      <c r="V13" s="51"/>
    </row>
    <row r="14" spans="1:22" ht="12.75">
      <c r="A14" s="55" t="s">
        <v>16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1"/>
      <c r="R14" s="16">
        <f t="shared" si="0"/>
        <v>0</v>
      </c>
      <c r="S14" s="48">
        <f t="shared" si="1"/>
        <v>0</v>
      </c>
      <c r="T14" s="110">
        <f t="shared" si="2"/>
        <v>0</v>
      </c>
      <c r="U14" s="14"/>
      <c r="V14" s="51"/>
    </row>
    <row r="15" spans="1:22" ht="12.75">
      <c r="A15" s="55" t="s">
        <v>17</v>
      </c>
      <c r="B15" s="16"/>
      <c r="C15" s="16"/>
      <c r="D15" s="16"/>
      <c r="E15" s="16"/>
      <c r="F15" s="16">
        <v>1</v>
      </c>
      <c r="G15" s="16">
        <v>1</v>
      </c>
      <c r="H15" s="16"/>
      <c r="I15" s="16"/>
      <c r="J15" s="16"/>
      <c r="K15" s="16"/>
      <c r="L15" s="16"/>
      <c r="M15" s="16"/>
      <c r="N15" s="16"/>
      <c r="O15" s="16"/>
      <c r="P15" s="16"/>
      <c r="Q15" s="11"/>
      <c r="R15" s="16">
        <f t="shared" si="0"/>
        <v>2</v>
      </c>
      <c r="S15" s="48">
        <f t="shared" si="1"/>
        <v>0.13333333333333333</v>
      </c>
      <c r="T15" s="110">
        <f t="shared" si="2"/>
        <v>165.83733333333333</v>
      </c>
      <c r="U15" s="14"/>
      <c r="V15" s="51"/>
    </row>
    <row r="16" spans="1:22" ht="12.75">
      <c r="A16" s="55" t="s">
        <v>73</v>
      </c>
      <c r="B16" s="16"/>
      <c r="C16" s="16"/>
      <c r="D16" s="16"/>
      <c r="E16" s="16"/>
      <c r="F16" s="16">
        <v>1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1"/>
      <c r="R16" s="16">
        <f t="shared" si="0"/>
        <v>1</v>
      </c>
      <c r="S16" s="48">
        <f t="shared" si="1"/>
        <v>0.06666666666666667</v>
      </c>
      <c r="T16" s="110">
        <f t="shared" si="2"/>
        <v>82.91866666666667</v>
      </c>
      <c r="U16" s="14"/>
      <c r="V16" s="51"/>
    </row>
    <row r="17" spans="1:22" ht="12.75">
      <c r="A17" s="55" t="s">
        <v>18</v>
      </c>
      <c r="B17" s="16"/>
      <c r="C17" s="16"/>
      <c r="D17" s="16"/>
      <c r="E17" s="16"/>
      <c r="F17" s="16"/>
      <c r="G17" s="16">
        <v>2</v>
      </c>
      <c r="H17" s="16"/>
      <c r="I17" s="16"/>
      <c r="J17" s="16"/>
      <c r="K17" s="16"/>
      <c r="L17" s="16"/>
      <c r="M17" s="16"/>
      <c r="N17" s="16"/>
      <c r="O17" s="16"/>
      <c r="P17" s="16"/>
      <c r="Q17" s="11"/>
      <c r="R17" s="16">
        <f t="shared" si="0"/>
        <v>2</v>
      </c>
      <c r="S17" s="48">
        <f t="shared" si="1"/>
        <v>0.13333333333333333</v>
      </c>
      <c r="T17" s="110">
        <f t="shared" si="2"/>
        <v>165.83733333333333</v>
      </c>
      <c r="U17" s="14"/>
      <c r="V17" s="51"/>
    </row>
    <row r="18" spans="1:22" ht="12.75">
      <c r="A18" s="106" t="s">
        <v>76</v>
      </c>
      <c r="B18" s="30"/>
      <c r="C18" s="30"/>
      <c r="D18" s="30"/>
      <c r="E18" s="30"/>
      <c r="F18" s="30"/>
      <c r="G18" s="30"/>
      <c r="H18" s="30"/>
      <c r="I18" s="30"/>
      <c r="J18" s="57">
        <v>1</v>
      </c>
      <c r="K18" s="16"/>
      <c r="L18" s="16"/>
      <c r="M18" s="16"/>
      <c r="N18" s="16"/>
      <c r="O18" s="16"/>
      <c r="P18" s="16"/>
      <c r="Q18" s="11"/>
      <c r="R18" s="16">
        <f t="shared" si="0"/>
        <v>1</v>
      </c>
      <c r="S18" s="48">
        <f t="shared" si="1"/>
        <v>0.06666666666666667</v>
      </c>
      <c r="T18" s="110">
        <f t="shared" si="2"/>
        <v>82.91866666666667</v>
      </c>
      <c r="U18" s="14"/>
      <c r="V18" s="51"/>
    </row>
    <row r="19" spans="1:22" ht="12.75">
      <c r="A19" s="1" t="s">
        <v>19</v>
      </c>
      <c r="B19" s="16"/>
      <c r="C19" s="16">
        <v>1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>
        <v>1</v>
      </c>
      <c r="O19" s="16">
        <v>1</v>
      </c>
      <c r="P19" s="16"/>
      <c r="Q19" s="7"/>
      <c r="R19" s="16">
        <f t="shared" si="0"/>
        <v>3</v>
      </c>
      <c r="S19" s="48">
        <f t="shared" si="1"/>
        <v>0.2</v>
      </c>
      <c r="T19" s="110">
        <f t="shared" si="2"/>
        <v>248.756</v>
      </c>
      <c r="U19" s="14"/>
      <c r="V19" s="51"/>
    </row>
    <row r="20" spans="1:22" ht="12.75">
      <c r="A20" s="55" t="s">
        <v>20</v>
      </c>
      <c r="B20" s="16"/>
      <c r="C20" s="16"/>
      <c r="D20" s="16"/>
      <c r="E20" s="16"/>
      <c r="F20" s="16"/>
      <c r="G20" s="16"/>
      <c r="H20" s="16">
        <v>2</v>
      </c>
      <c r="I20" s="16"/>
      <c r="J20" s="16"/>
      <c r="K20" s="16"/>
      <c r="L20" s="16"/>
      <c r="M20" s="16"/>
      <c r="N20" s="16">
        <v>2</v>
      </c>
      <c r="O20" s="16">
        <v>2</v>
      </c>
      <c r="P20" s="16"/>
      <c r="Q20" s="12"/>
      <c r="R20" s="16">
        <f t="shared" si="0"/>
        <v>6</v>
      </c>
      <c r="S20" s="48">
        <f t="shared" si="1"/>
        <v>0.4</v>
      </c>
      <c r="T20" s="110">
        <f t="shared" si="2"/>
        <v>497.512</v>
      </c>
      <c r="U20" s="14"/>
      <c r="V20" s="51"/>
    </row>
    <row r="21" spans="1:22" ht="12.75">
      <c r="A21" s="55" t="s">
        <v>21</v>
      </c>
      <c r="B21" s="16">
        <v>25</v>
      </c>
      <c r="C21" s="16">
        <v>16</v>
      </c>
      <c r="D21" s="16">
        <v>3</v>
      </c>
      <c r="E21" s="16">
        <v>3</v>
      </c>
      <c r="F21" s="16">
        <v>21</v>
      </c>
      <c r="G21" s="16">
        <v>27</v>
      </c>
      <c r="H21" s="16">
        <v>56</v>
      </c>
      <c r="I21" s="16">
        <v>17</v>
      </c>
      <c r="J21" s="16">
        <v>9</v>
      </c>
      <c r="K21" s="16">
        <v>14</v>
      </c>
      <c r="L21" s="16">
        <v>33</v>
      </c>
      <c r="M21" s="16">
        <v>9</v>
      </c>
      <c r="N21" s="16">
        <v>48</v>
      </c>
      <c r="O21" s="16">
        <v>10</v>
      </c>
      <c r="P21" s="16">
        <v>8</v>
      </c>
      <c r="Q21" s="12"/>
      <c r="R21" s="16">
        <f t="shared" si="0"/>
        <v>299</v>
      </c>
      <c r="S21" s="48">
        <f t="shared" si="1"/>
        <v>19.933333333333334</v>
      </c>
      <c r="T21" s="110">
        <f t="shared" si="2"/>
        <v>24792.681333333334</v>
      </c>
      <c r="U21" s="14"/>
      <c r="V21" s="51"/>
    </row>
    <row r="22" spans="1:22" ht="12.75">
      <c r="A22" s="55" t="s">
        <v>22</v>
      </c>
      <c r="B22" s="16">
        <v>1</v>
      </c>
      <c r="C22" s="16">
        <v>1</v>
      </c>
      <c r="D22" s="16"/>
      <c r="E22" s="16"/>
      <c r="F22" s="16"/>
      <c r="G22" s="16"/>
      <c r="H22" s="16"/>
      <c r="I22" s="16">
        <v>1</v>
      </c>
      <c r="J22" s="26"/>
      <c r="K22" s="16"/>
      <c r="L22" s="16"/>
      <c r="M22" s="16"/>
      <c r="N22" s="16"/>
      <c r="O22" s="16"/>
      <c r="P22" s="16"/>
      <c r="Q22" s="7"/>
      <c r="R22" s="16">
        <f t="shared" si="0"/>
        <v>3</v>
      </c>
      <c r="S22" s="48">
        <f t="shared" si="1"/>
        <v>0.2</v>
      </c>
      <c r="T22" s="110">
        <f t="shared" si="2"/>
        <v>248.756</v>
      </c>
      <c r="U22" s="14"/>
      <c r="V22" s="51"/>
    </row>
    <row r="23" spans="1:22" ht="12.75">
      <c r="A23" s="55" t="s">
        <v>23</v>
      </c>
      <c r="B23" s="16"/>
      <c r="C23" s="16"/>
      <c r="D23" s="16"/>
      <c r="E23" s="16"/>
      <c r="F23" s="16"/>
      <c r="G23" s="16">
        <v>1</v>
      </c>
      <c r="H23" s="16">
        <v>1</v>
      </c>
      <c r="I23" s="16"/>
      <c r="J23" s="16"/>
      <c r="K23" s="16"/>
      <c r="L23" s="16"/>
      <c r="M23" s="16"/>
      <c r="N23" s="16">
        <v>1</v>
      </c>
      <c r="O23" s="16"/>
      <c r="P23" s="16"/>
      <c r="Q23" s="11"/>
      <c r="R23" s="16">
        <f t="shared" si="0"/>
        <v>3</v>
      </c>
      <c r="S23" s="48">
        <f t="shared" si="1"/>
        <v>0.2</v>
      </c>
      <c r="T23" s="110">
        <f t="shared" si="2"/>
        <v>248.756</v>
      </c>
      <c r="U23" s="14"/>
      <c r="V23" s="51"/>
    </row>
    <row r="24" spans="1:22" ht="12.75">
      <c r="A24" s="55" t="s">
        <v>24</v>
      </c>
      <c r="B24" s="16"/>
      <c r="C24" s="16"/>
      <c r="D24" s="16"/>
      <c r="E24" s="16"/>
      <c r="F24" s="16">
        <v>1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1"/>
      <c r="R24" s="16">
        <f t="shared" si="0"/>
        <v>1</v>
      </c>
      <c r="S24" s="48">
        <f t="shared" si="1"/>
        <v>0.06666666666666667</v>
      </c>
      <c r="T24" s="110">
        <f t="shared" si="2"/>
        <v>82.91866666666667</v>
      </c>
      <c r="U24" s="14"/>
      <c r="V24" s="51"/>
    </row>
    <row r="25" spans="1:22" ht="12.75">
      <c r="A25" s="55" t="s">
        <v>104</v>
      </c>
      <c r="B25" s="16"/>
      <c r="C25" s="16">
        <v>1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1"/>
      <c r="R25" s="16">
        <f t="shared" si="0"/>
        <v>1</v>
      </c>
      <c r="S25" s="48">
        <f t="shared" si="1"/>
        <v>0.06666666666666667</v>
      </c>
      <c r="T25" s="110">
        <f t="shared" si="2"/>
        <v>82.91866666666667</v>
      </c>
      <c r="U25" s="14"/>
      <c r="V25" s="51"/>
    </row>
    <row r="26" spans="1:22" ht="12.75">
      <c r="A26" s="55" t="s">
        <v>72</v>
      </c>
      <c r="B26" s="16"/>
      <c r="C26" s="16"/>
      <c r="D26" s="16">
        <v>1</v>
      </c>
      <c r="E26" s="16"/>
      <c r="F26" s="16"/>
      <c r="G26" s="16"/>
      <c r="H26" s="16"/>
      <c r="I26" s="16"/>
      <c r="J26" s="16"/>
      <c r="K26" s="16"/>
      <c r="L26" s="16">
        <v>1</v>
      </c>
      <c r="M26" s="16"/>
      <c r="N26" s="16"/>
      <c r="O26" s="16"/>
      <c r="P26" s="16"/>
      <c r="Q26" s="11"/>
      <c r="R26" s="16">
        <f t="shared" si="0"/>
        <v>2</v>
      </c>
      <c r="S26" s="48">
        <f t="shared" si="1"/>
        <v>0.13333333333333333</v>
      </c>
      <c r="T26" s="110">
        <f t="shared" si="2"/>
        <v>165.83733333333333</v>
      </c>
      <c r="U26" s="14"/>
      <c r="V26" s="51"/>
    </row>
    <row r="27" spans="1:22" ht="12.75">
      <c r="A27" s="55" t="s">
        <v>25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1"/>
      <c r="R27" s="16">
        <f t="shared" si="0"/>
        <v>0</v>
      </c>
      <c r="S27" s="48">
        <f t="shared" si="1"/>
        <v>0</v>
      </c>
      <c r="T27" s="110">
        <f t="shared" si="2"/>
        <v>0</v>
      </c>
      <c r="U27" s="14"/>
      <c r="V27" s="51"/>
    </row>
    <row r="28" spans="1:22" ht="12.75">
      <c r="A28" s="55" t="s">
        <v>26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1"/>
      <c r="R28" s="16">
        <f t="shared" si="0"/>
        <v>0</v>
      </c>
      <c r="S28" s="48">
        <f t="shared" si="1"/>
        <v>0</v>
      </c>
      <c r="T28" s="110">
        <f t="shared" si="2"/>
        <v>0</v>
      </c>
      <c r="U28" s="14"/>
      <c r="V28" s="51"/>
    </row>
    <row r="29" spans="1:22" ht="12.75">
      <c r="A29" s="55" t="s">
        <v>105</v>
      </c>
      <c r="B29" s="16"/>
      <c r="C29" s="16"/>
      <c r="D29" s="16"/>
      <c r="E29" s="16"/>
      <c r="F29" s="16"/>
      <c r="G29" s="16"/>
      <c r="H29" s="16"/>
      <c r="I29" s="16"/>
      <c r="J29" s="16"/>
      <c r="K29" s="16">
        <v>1</v>
      </c>
      <c r="L29" s="16"/>
      <c r="M29" s="16"/>
      <c r="N29" s="16"/>
      <c r="O29" s="16"/>
      <c r="P29" s="16"/>
      <c r="Q29" s="11"/>
      <c r="R29" s="16">
        <f t="shared" si="0"/>
        <v>1</v>
      </c>
      <c r="S29" s="48">
        <f t="shared" si="1"/>
        <v>0.06666666666666667</v>
      </c>
      <c r="T29" s="110">
        <f t="shared" si="2"/>
        <v>82.91866666666667</v>
      </c>
      <c r="U29" s="14"/>
      <c r="V29" s="51"/>
    </row>
    <row r="30" spans="1:22" ht="12.75">
      <c r="A30" s="55" t="s">
        <v>27</v>
      </c>
      <c r="B30" s="16"/>
      <c r="C30" s="16"/>
      <c r="D30" s="16"/>
      <c r="E30" s="16">
        <v>1</v>
      </c>
      <c r="F30" s="16"/>
      <c r="G30" s="16"/>
      <c r="H30" s="16">
        <v>3</v>
      </c>
      <c r="I30" s="16"/>
      <c r="J30" s="16"/>
      <c r="K30" s="16"/>
      <c r="L30" s="16">
        <v>3</v>
      </c>
      <c r="M30" s="16"/>
      <c r="N30" s="27">
        <v>1</v>
      </c>
      <c r="O30" s="16"/>
      <c r="P30" s="16">
        <v>1</v>
      </c>
      <c r="Q30" s="11"/>
      <c r="R30" s="16">
        <f t="shared" si="0"/>
        <v>9</v>
      </c>
      <c r="S30" s="48">
        <f t="shared" si="1"/>
        <v>0.6</v>
      </c>
      <c r="T30" s="110">
        <f t="shared" si="2"/>
        <v>746.2679999999999</v>
      </c>
      <c r="U30" s="14"/>
      <c r="V30" s="51"/>
    </row>
    <row r="31" spans="1:22" ht="12.75">
      <c r="A31" s="55" t="s">
        <v>28</v>
      </c>
      <c r="B31" s="28"/>
      <c r="C31" s="16"/>
      <c r="D31" s="16"/>
      <c r="E31" s="16"/>
      <c r="F31" s="16"/>
      <c r="G31" s="16"/>
      <c r="H31" s="16"/>
      <c r="I31" s="16"/>
      <c r="J31" s="16">
        <v>1</v>
      </c>
      <c r="K31" s="16">
        <v>1</v>
      </c>
      <c r="L31" s="16">
        <v>1</v>
      </c>
      <c r="M31" s="16"/>
      <c r="N31" s="16"/>
      <c r="O31" s="16"/>
      <c r="P31" s="16"/>
      <c r="Q31" s="11"/>
      <c r="R31" s="16">
        <f t="shared" si="0"/>
        <v>3</v>
      </c>
      <c r="S31" s="48">
        <f t="shared" si="1"/>
        <v>0.2</v>
      </c>
      <c r="T31" s="110">
        <f t="shared" si="2"/>
        <v>248.756</v>
      </c>
      <c r="U31" s="14"/>
      <c r="V31" s="6"/>
    </row>
    <row r="32" spans="1:22" ht="12.75">
      <c r="A32" s="55" t="s">
        <v>29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1"/>
      <c r="R32" s="16">
        <f t="shared" si="0"/>
        <v>0</v>
      </c>
      <c r="S32" s="48">
        <f t="shared" si="1"/>
        <v>0</v>
      </c>
      <c r="T32" s="110">
        <f t="shared" si="2"/>
        <v>0</v>
      </c>
      <c r="U32" s="14"/>
      <c r="V32" s="6"/>
    </row>
    <row r="33" spans="1:22" ht="12.75">
      <c r="A33" s="55" t="s">
        <v>30</v>
      </c>
      <c r="B33" s="16"/>
      <c r="C33" s="16"/>
      <c r="D33" s="16"/>
      <c r="E33" s="16"/>
      <c r="F33" s="16">
        <v>1</v>
      </c>
      <c r="G33" s="16">
        <v>1</v>
      </c>
      <c r="H33" s="16">
        <v>1</v>
      </c>
      <c r="I33" s="16"/>
      <c r="J33" s="16"/>
      <c r="K33" s="16"/>
      <c r="L33" s="16"/>
      <c r="M33" s="16"/>
      <c r="N33" s="16"/>
      <c r="O33" s="16"/>
      <c r="P33" s="16"/>
      <c r="Q33" s="11"/>
      <c r="R33" s="16">
        <f t="shared" si="0"/>
        <v>3</v>
      </c>
      <c r="S33" s="48">
        <f t="shared" si="1"/>
        <v>0.2</v>
      </c>
      <c r="T33" s="110">
        <f t="shared" si="2"/>
        <v>248.756</v>
      </c>
      <c r="U33" s="14"/>
      <c r="V33" s="51"/>
    </row>
    <row r="34" spans="1:22" ht="12.75">
      <c r="A34" s="106" t="s">
        <v>80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>
        <v>1</v>
      </c>
      <c r="M34" s="30"/>
      <c r="N34" s="30"/>
      <c r="O34" s="57">
        <v>1</v>
      </c>
      <c r="P34" s="16"/>
      <c r="Q34" s="11"/>
      <c r="R34" s="16">
        <f t="shared" si="0"/>
        <v>2</v>
      </c>
      <c r="S34" s="48">
        <f t="shared" si="1"/>
        <v>0.13333333333333333</v>
      </c>
      <c r="T34" s="110">
        <f t="shared" si="2"/>
        <v>165.83733333333333</v>
      </c>
      <c r="U34" s="14"/>
      <c r="V34" s="51"/>
    </row>
    <row r="35" spans="1:22" ht="12.75">
      <c r="A35" s="1" t="s">
        <v>75</v>
      </c>
      <c r="B35" s="16"/>
      <c r="C35" s="16"/>
      <c r="D35" s="16"/>
      <c r="E35" s="16"/>
      <c r="F35" s="16"/>
      <c r="G35" s="16"/>
      <c r="H35" s="16">
        <v>1</v>
      </c>
      <c r="I35" s="16"/>
      <c r="J35" s="16"/>
      <c r="K35" s="16"/>
      <c r="L35" s="16"/>
      <c r="M35" s="16"/>
      <c r="N35" s="16"/>
      <c r="O35" s="16"/>
      <c r="P35" s="16"/>
      <c r="Q35" s="11"/>
      <c r="R35" s="16">
        <f t="shared" si="0"/>
        <v>1</v>
      </c>
      <c r="S35" s="48">
        <f t="shared" si="1"/>
        <v>0.06666666666666667</v>
      </c>
      <c r="T35" s="110">
        <f t="shared" si="2"/>
        <v>82.91866666666667</v>
      </c>
      <c r="U35" s="14"/>
      <c r="V35" s="51"/>
    </row>
    <row r="36" spans="1:22" ht="12.75">
      <c r="A36" s="106" t="s">
        <v>78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57">
        <v>1</v>
      </c>
      <c r="M36" s="16"/>
      <c r="N36" s="16"/>
      <c r="O36" s="16"/>
      <c r="P36" s="16"/>
      <c r="Q36" s="11"/>
      <c r="R36" s="16">
        <f t="shared" si="0"/>
        <v>1</v>
      </c>
      <c r="S36" s="48">
        <f t="shared" si="1"/>
        <v>0.06666666666666667</v>
      </c>
      <c r="T36" s="110">
        <f t="shared" si="2"/>
        <v>82.91866666666667</v>
      </c>
      <c r="U36" s="14"/>
      <c r="V36" s="51"/>
    </row>
    <row r="37" spans="1:22" ht="12.75">
      <c r="A37" s="1" t="s">
        <v>108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1"/>
      <c r="R37" s="16">
        <f t="shared" si="0"/>
        <v>0</v>
      </c>
      <c r="S37" s="48">
        <f t="shared" si="1"/>
        <v>0</v>
      </c>
      <c r="T37" s="110">
        <f t="shared" si="2"/>
        <v>0</v>
      </c>
      <c r="U37" s="14"/>
      <c r="V37" s="51"/>
    </row>
    <row r="38" spans="1:22" ht="12.75">
      <c r="A38" s="106" t="s">
        <v>79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7">
        <v>1</v>
      </c>
      <c r="O38" s="16"/>
      <c r="P38" s="16"/>
      <c r="Q38" s="11"/>
      <c r="R38" s="16">
        <f t="shared" si="0"/>
        <v>1</v>
      </c>
      <c r="S38" s="48">
        <f t="shared" si="1"/>
        <v>0.06666666666666667</v>
      </c>
      <c r="T38" s="110">
        <f t="shared" si="2"/>
        <v>82.91866666666667</v>
      </c>
      <c r="U38" s="14"/>
      <c r="V38" s="51"/>
    </row>
    <row r="39" spans="1:22" ht="12.75">
      <c r="A39" s="1" t="s">
        <v>31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1"/>
      <c r="R39" s="16">
        <f t="shared" si="0"/>
        <v>0</v>
      </c>
      <c r="S39" s="48">
        <f t="shared" si="1"/>
        <v>0</v>
      </c>
      <c r="T39" s="110">
        <f t="shared" si="2"/>
        <v>0</v>
      </c>
      <c r="U39" s="14"/>
      <c r="V39" s="51"/>
    </row>
    <row r="40" spans="1:22" ht="12.75">
      <c r="A40" s="55" t="s">
        <v>32</v>
      </c>
      <c r="B40" s="29"/>
      <c r="C40" s="16"/>
      <c r="D40" s="27"/>
      <c r="E40" s="16"/>
      <c r="F40" s="16"/>
      <c r="G40" s="16">
        <v>2</v>
      </c>
      <c r="H40" s="16"/>
      <c r="I40" s="16"/>
      <c r="J40" s="16"/>
      <c r="K40" s="16"/>
      <c r="L40" s="16">
        <v>1</v>
      </c>
      <c r="M40" s="16"/>
      <c r="N40" s="16"/>
      <c r="O40" s="16"/>
      <c r="P40" s="16"/>
      <c r="Q40" s="11"/>
      <c r="R40" s="16">
        <f t="shared" si="0"/>
        <v>3</v>
      </c>
      <c r="S40" s="48">
        <f t="shared" si="1"/>
        <v>0.2</v>
      </c>
      <c r="T40" s="110">
        <f t="shared" si="2"/>
        <v>248.756</v>
      </c>
      <c r="U40" s="14"/>
      <c r="V40" s="51"/>
    </row>
    <row r="41" spans="1:22" ht="12.75">
      <c r="A41" s="56" t="s">
        <v>33</v>
      </c>
      <c r="B41" s="16"/>
      <c r="C41" s="16"/>
      <c r="D41" s="16"/>
      <c r="E41" s="16"/>
      <c r="F41" s="16">
        <v>1</v>
      </c>
      <c r="G41" s="27">
        <v>2</v>
      </c>
      <c r="H41" s="16"/>
      <c r="I41" s="16"/>
      <c r="J41" s="16">
        <v>2</v>
      </c>
      <c r="K41" s="16"/>
      <c r="L41" s="16">
        <v>4</v>
      </c>
      <c r="M41" s="16"/>
      <c r="N41" s="16">
        <v>2</v>
      </c>
      <c r="O41" s="16"/>
      <c r="P41" s="16"/>
      <c r="Q41" s="11"/>
      <c r="R41" s="16">
        <f t="shared" si="0"/>
        <v>11</v>
      </c>
      <c r="S41" s="48">
        <f t="shared" si="1"/>
        <v>0.7333333333333333</v>
      </c>
      <c r="T41" s="110">
        <f t="shared" si="2"/>
        <v>912.1053333333332</v>
      </c>
      <c r="U41" s="14"/>
      <c r="V41" s="51"/>
    </row>
    <row r="42" spans="1:22" ht="12.75">
      <c r="A42" s="2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64"/>
      <c r="S42" s="65"/>
      <c r="T42" s="111"/>
      <c r="U42" s="14"/>
      <c r="V42" s="6"/>
    </row>
    <row r="43" spans="1:22" ht="12.75">
      <c r="A43" s="20" t="s">
        <v>34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67"/>
      <c r="S43" s="68"/>
      <c r="T43" s="112"/>
      <c r="U43" s="14"/>
      <c r="V43" s="6"/>
    </row>
    <row r="44" spans="1:22" ht="12.75">
      <c r="A44" s="70" t="s">
        <v>35</v>
      </c>
      <c r="B44" s="16">
        <v>2</v>
      </c>
      <c r="C44" s="16"/>
      <c r="D44" s="16">
        <v>1</v>
      </c>
      <c r="E44" s="16"/>
      <c r="F44" s="16">
        <v>3</v>
      </c>
      <c r="G44" s="16">
        <v>2</v>
      </c>
      <c r="H44" s="16">
        <v>1</v>
      </c>
      <c r="I44" s="16">
        <v>1</v>
      </c>
      <c r="J44" s="16"/>
      <c r="K44" s="16"/>
      <c r="L44" s="16">
        <v>1</v>
      </c>
      <c r="M44" s="16"/>
      <c r="N44" s="16"/>
      <c r="O44" s="16"/>
      <c r="P44" s="16"/>
      <c r="Q44" s="11"/>
      <c r="R44" s="16">
        <f>SUM(B44:P44)</f>
        <v>11</v>
      </c>
      <c r="S44" s="48">
        <f>R44/15</f>
        <v>0.7333333333333333</v>
      </c>
      <c r="T44" s="110">
        <f aca="true" t="shared" si="3" ref="T44:T55">S44*1243.78</f>
        <v>912.1053333333332</v>
      </c>
      <c r="U44" s="14"/>
      <c r="V44" s="51"/>
    </row>
    <row r="45" spans="1:22" ht="12.75">
      <c r="A45" s="70" t="s">
        <v>36</v>
      </c>
      <c r="B45" s="16"/>
      <c r="C45" s="16"/>
      <c r="D45" s="16"/>
      <c r="E45" s="16"/>
      <c r="F45" s="16">
        <v>1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1"/>
      <c r="R45" s="16">
        <f aca="true" t="shared" si="4" ref="R45:R55">SUM(B45:P45)</f>
        <v>1</v>
      </c>
      <c r="S45" s="48">
        <f aca="true" t="shared" si="5" ref="S45:S55">R45/15</f>
        <v>0.06666666666666667</v>
      </c>
      <c r="T45" s="110">
        <f t="shared" si="3"/>
        <v>82.91866666666667</v>
      </c>
      <c r="U45" s="14"/>
      <c r="V45" s="51"/>
    </row>
    <row r="46" spans="1:22" ht="12.75">
      <c r="A46" t="s">
        <v>92</v>
      </c>
      <c r="B46" s="30"/>
      <c r="C46" s="30"/>
      <c r="D46" s="30"/>
      <c r="E46" s="30"/>
      <c r="F46" s="57">
        <v>2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1"/>
      <c r="R46" s="16">
        <f t="shared" si="4"/>
        <v>2</v>
      </c>
      <c r="S46" s="48">
        <f t="shared" si="5"/>
        <v>0.13333333333333333</v>
      </c>
      <c r="T46" s="110">
        <f t="shared" si="3"/>
        <v>165.83733333333333</v>
      </c>
      <c r="U46" s="14"/>
      <c r="V46" s="6"/>
    </row>
    <row r="47" spans="1:22" ht="12.75">
      <c r="A47" t="s">
        <v>91</v>
      </c>
      <c r="B47" s="30"/>
      <c r="C47" s="30"/>
      <c r="D47" s="30"/>
      <c r="E47" s="30"/>
      <c r="F47" s="57">
        <v>3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1"/>
      <c r="R47" s="16">
        <f t="shared" si="4"/>
        <v>3</v>
      </c>
      <c r="S47" s="48">
        <f t="shared" si="5"/>
        <v>0.2</v>
      </c>
      <c r="T47" s="110">
        <f t="shared" si="3"/>
        <v>248.756</v>
      </c>
      <c r="U47" s="14"/>
      <c r="V47" s="6"/>
    </row>
    <row r="48" spans="1:22" ht="12.75">
      <c r="A48" s="70" t="s">
        <v>37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1"/>
      <c r="R48" s="16">
        <f t="shared" si="4"/>
        <v>0</v>
      </c>
      <c r="S48" s="48">
        <f t="shared" si="5"/>
        <v>0</v>
      </c>
      <c r="T48" s="110">
        <f t="shared" si="3"/>
        <v>0</v>
      </c>
      <c r="U48" s="14"/>
      <c r="V48" s="51"/>
    </row>
    <row r="49" spans="1:22" ht="12.75">
      <c r="A49" s="70" t="s">
        <v>90</v>
      </c>
      <c r="B49" s="16"/>
      <c r="C49" s="16"/>
      <c r="D49" s="16"/>
      <c r="E49" s="16"/>
      <c r="F49" s="16">
        <v>1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1"/>
      <c r="R49" s="16">
        <f t="shared" si="4"/>
        <v>1</v>
      </c>
      <c r="S49" s="48">
        <f t="shared" si="5"/>
        <v>0.06666666666666667</v>
      </c>
      <c r="T49" s="110">
        <f t="shared" si="3"/>
        <v>82.91866666666667</v>
      </c>
      <c r="U49" s="14"/>
      <c r="V49" s="51"/>
    </row>
    <row r="50" spans="1:22" ht="12.75">
      <c r="A50" s="70" t="s">
        <v>38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1"/>
      <c r="R50" s="16">
        <f t="shared" si="4"/>
        <v>0</v>
      </c>
      <c r="S50" s="48">
        <f t="shared" si="5"/>
        <v>0</v>
      </c>
      <c r="T50" s="110">
        <f t="shared" si="3"/>
        <v>0</v>
      </c>
      <c r="U50" s="14"/>
      <c r="V50" s="51"/>
    </row>
    <row r="51" spans="1:22" ht="12.75">
      <c r="A51" s="70" t="s">
        <v>39</v>
      </c>
      <c r="B51" s="16">
        <v>8</v>
      </c>
      <c r="C51" s="16">
        <v>3</v>
      </c>
      <c r="D51" s="16">
        <v>5</v>
      </c>
      <c r="E51" s="16">
        <v>8</v>
      </c>
      <c r="F51" s="16">
        <v>28</v>
      </c>
      <c r="G51" s="16">
        <v>9</v>
      </c>
      <c r="H51" s="16">
        <v>34</v>
      </c>
      <c r="I51" s="16">
        <v>22</v>
      </c>
      <c r="J51" s="16">
        <v>5</v>
      </c>
      <c r="K51" s="16"/>
      <c r="L51" s="16">
        <v>14</v>
      </c>
      <c r="M51" s="16">
        <v>8</v>
      </c>
      <c r="N51" s="16">
        <v>13</v>
      </c>
      <c r="O51" s="16">
        <v>9</v>
      </c>
      <c r="P51" s="16">
        <v>13</v>
      </c>
      <c r="Q51" s="12"/>
      <c r="R51" s="16">
        <f t="shared" si="4"/>
        <v>179</v>
      </c>
      <c r="S51" s="48">
        <f t="shared" si="5"/>
        <v>11.933333333333334</v>
      </c>
      <c r="T51" s="110">
        <f t="shared" si="3"/>
        <v>14842.441333333334</v>
      </c>
      <c r="U51" s="14"/>
      <c r="V51" s="6"/>
    </row>
    <row r="52" spans="1:22" ht="12.75">
      <c r="A52" s="70" t="s">
        <v>40</v>
      </c>
      <c r="B52" s="16"/>
      <c r="C52" s="16"/>
      <c r="D52" s="16"/>
      <c r="E52" s="16"/>
      <c r="F52" s="16">
        <v>3</v>
      </c>
      <c r="G52" s="16">
        <v>1</v>
      </c>
      <c r="H52" s="16"/>
      <c r="I52" s="16"/>
      <c r="J52" s="16">
        <v>2</v>
      </c>
      <c r="K52" s="16"/>
      <c r="L52" s="16"/>
      <c r="M52" s="16"/>
      <c r="N52" s="16"/>
      <c r="O52" s="16"/>
      <c r="P52" s="16"/>
      <c r="Q52" s="11"/>
      <c r="R52" s="16">
        <f t="shared" si="4"/>
        <v>6</v>
      </c>
      <c r="S52" s="48">
        <f t="shared" si="5"/>
        <v>0.4</v>
      </c>
      <c r="T52" s="110">
        <f t="shared" si="3"/>
        <v>497.512</v>
      </c>
      <c r="U52" s="14"/>
      <c r="V52" s="6"/>
    </row>
    <row r="53" spans="1:22" ht="12.75">
      <c r="A53" s="70" t="s">
        <v>41</v>
      </c>
      <c r="B53" s="16"/>
      <c r="C53" s="16">
        <v>1</v>
      </c>
      <c r="D53" s="16"/>
      <c r="E53" s="16"/>
      <c r="F53" s="16">
        <v>1</v>
      </c>
      <c r="G53" s="16">
        <v>1</v>
      </c>
      <c r="H53" s="16"/>
      <c r="I53" s="16"/>
      <c r="J53" s="16"/>
      <c r="K53" s="16">
        <v>5</v>
      </c>
      <c r="L53" s="16"/>
      <c r="M53" s="16">
        <v>1</v>
      </c>
      <c r="N53" s="16"/>
      <c r="O53" s="16"/>
      <c r="P53" s="16"/>
      <c r="Q53" s="11"/>
      <c r="R53" s="16">
        <f t="shared" si="4"/>
        <v>9</v>
      </c>
      <c r="S53" s="48">
        <f t="shared" si="5"/>
        <v>0.6</v>
      </c>
      <c r="T53" s="110">
        <f t="shared" si="3"/>
        <v>746.2679999999999</v>
      </c>
      <c r="U53" s="14"/>
      <c r="V53" s="51"/>
    </row>
    <row r="54" spans="1:22" ht="12.75">
      <c r="A54" s="70" t="s">
        <v>74</v>
      </c>
      <c r="B54" s="16"/>
      <c r="C54" s="16"/>
      <c r="D54" s="16"/>
      <c r="E54" s="16"/>
      <c r="F54" s="16">
        <v>1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1"/>
      <c r="R54" s="16">
        <f t="shared" si="4"/>
        <v>1</v>
      </c>
      <c r="S54" s="48">
        <f t="shared" si="5"/>
        <v>0.06666666666666667</v>
      </c>
      <c r="T54" s="110">
        <f t="shared" si="3"/>
        <v>82.91866666666667</v>
      </c>
      <c r="U54" s="14"/>
      <c r="V54" s="51"/>
    </row>
    <row r="55" spans="1:22" ht="12.75">
      <c r="A55" s="70" t="s">
        <v>42</v>
      </c>
      <c r="B55" s="16"/>
      <c r="C55" s="16"/>
      <c r="D55" s="16"/>
      <c r="E55" s="16">
        <v>1</v>
      </c>
      <c r="F55" s="16"/>
      <c r="G55" s="16"/>
      <c r="H55" s="16"/>
      <c r="I55" s="16"/>
      <c r="J55" s="16"/>
      <c r="K55" s="16"/>
      <c r="L55" s="16"/>
      <c r="M55" s="16">
        <v>5</v>
      </c>
      <c r="N55" s="16">
        <v>1</v>
      </c>
      <c r="O55" s="16">
        <v>1</v>
      </c>
      <c r="P55" s="16">
        <v>3</v>
      </c>
      <c r="Q55" s="11"/>
      <c r="R55" s="16">
        <f t="shared" si="4"/>
        <v>11</v>
      </c>
      <c r="S55" s="48">
        <f t="shared" si="5"/>
        <v>0.7333333333333333</v>
      </c>
      <c r="T55" s="110">
        <f t="shared" si="3"/>
        <v>912.1053333333332</v>
      </c>
      <c r="U55" s="14"/>
      <c r="V55" s="51"/>
    </row>
    <row r="56" spans="1:22" ht="12.75">
      <c r="A56" s="2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64"/>
      <c r="S56" s="65"/>
      <c r="T56" s="111"/>
      <c r="U56" s="14"/>
      <c r="V56" s="51"/>
    </row>
    <row r="57" spans="1:22" ht="12.75">
      <c r="A57" s="24" t="s">
        <v>43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67"/>
      <c r="S57" s="68"/>
      <c r="T57" s="112"/>
      <c r="U57" s="14"/>
      <c r="V57" s="6"/>
    </row>
    <row r="58" spans="1:22" ht="12.75">
      <c r="A58" s="23" t="s">
        <v>44</v>
      </c>
      <c r="B58" s="16"/>
      <c r="C58" s="16">
        <v>2</v>
      </c>
      <c r="D58" s="16">
        <v>4</v>
      </c>
      <c r="E58" s="16">
        <v>5</v>
      </c>
      <c r="F58" s="16">
        <v>2</v>
      </c>
      <c r="G58" s="27">
        <v>3</v>
      </c>
      <c r="H58" s="16"/>
      <c r="I58" s="26">
        <v>2</v>
      </c>
      <c r="J58" s="16">
        <v>1</v>
      </c>
      <c r="K58" s="16"/>
      <c r="L58" s="16">
        <v>5</v>
      </c>
      <c r="M58" s="16">
        <v>3</v>
      </c>
      <c r="N58" s="16">
        <v>6</v>
      </c>
      <c r="O58" s="16">
        <v>2</v>
      </c>
      <c r="P58" s="16">
        <v>1</v>
      </c>
      <c r="Q58" s="11"/>
      <c r="R58" s="60">
        <f>SUM(B58:P58)</f>
        <v>36</v>
      </c>
      <c r="S58" s="61">
        <f>R58/15</f>
        <v>2.4</v>
      </c>
      <c r="T58" s="113">
        <f>S58*1243.78</f>
        <v>2985.0719999999997</v>
      </c>
      <c r="U58" s="14"/>
      <c r="V58" s="6"/>
    </row>
    <row r="59" spans="1:22" ht="12.75">
      <c r="A59" s="23" t="s">
        <v>45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1"/>
      <c r="R59" s="60">
        <f>SUM(B59:P59)</f>
        <v>0</v>
      </c>
      <c r="S59" s="61">
        <f>R59/15</f>
        <v>0</v>
      </c>
      <c r="T59" s="113">
        <f>S59*1243.78</f>
        <v>0</v>
      </c>
      <c r="U59" s="14"/>
      <c r="V59" s="51"/>
    </row>
    <row r="60" spans="1:22" ht="12.75">
      <c r="A60" s="23" t="s">
        <v>89</v>
      </c>
      <c r="B60" s="16"/>
      <c r="C60" s="16">
        <v>1</v>
      </c>
      <c r="D60" s="16"/>
      <c r="E60" s="16">
        <v>1</v>
      </c>
      <c r="F60" s="16"/>
      <c r="G60" s="16">
        <v>1</v>
      </c>
      <c r="H60" s="16"/>
      <c r="I60" s="16">
        <v>1</v>
      </c>
      <c r="J60" s="16">
        <v>3</v>
      </c>
      <c r="K60" s="16"/>
      <c r="L60" s="16"/>
      <c r="M60" s="16"/>
      <c r="N60" s="16"/>
      <c r="O60" s="16">
        <v>1</v>
      </c>
      <c r="P60" s="16"/>
      <c r="Q60" s="11"/>
      <c r="R60" s="60">
        <f>SUM(B60:P60)</f>
        <v>8</v>
      </c>
      <c r="S60" s="61">
        <f>R60/15</f>
        <v>0.5333333333333333</v>
      </c>
      <c r="T60" s="113">
        <f>S60*1243.78</f>
        <v>663.3493333333333</v>
      </c>
      <c r="U60" s="14"/>
      <c r="V60" s="51"/>
    </row>
    <row r="61" spans="1:22" ht="12.75">
      <c r="A61" s="23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64"/>
      <c r="S61" s="65"/>
      <c r="T61" s="111"/>
      <c r="U61" s="14"/>
      <c r="V61" s="51"/>
    </row>
    <row r="62" spans="1:22" ht="12.75">
      <c r="A62" s="24" t="s">
        <v>46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67"/>
      <c r="S62" s="68"/>
      <c r="T62" s="112"/>
      <c r="U62" s="14"/>
      <c r="V62" s="51"/>
    </row>
    <row r="63" spans="1:22" ht="12.75">
      <c r="A63" s="23" t="s">
        <v>47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1"/>
      <c r="R63" s="60">
        <f>SUM(B63:P63)</f>
        <v>0</v>
      </c>
      <c r="S63" s="61">
        <f>R63/15</f>
        <v>0</v>
      </c>
      <c r="T63" s="113">
        <f>S63*1243.78</f>
        <v>0</v>
      </c>
      <c r="U63" s="6"/>
      <c r="V63" s="6"/>
    </row>
    <row r="64" spans="1:20" ht="12.75">
      <c r="A64" s="23" t="s">
        <v>48</v>
      </c>
      <c r="B64" s="16"/>
      <c r="C64" s="16"/>
      <c r="D64" s="16">
        <v>2</v>
      </c>
      <c r="E64" s="16"/>
      <c r="F64" s="16">
        <v>1</v>
      </c>
      <c r="G64" s="16"/>
      <c r="H64" s="16">
        <v>1</v>
      </c>
      <c r="I64" s="16"/>
      <c r="J64" s="16">
        <v>2</v>
      </c>
      <c r="K64" s="16">
        <v>1</v>
      </c>
      <c r="L64" s="16"/>
      <c r="M64" s="16"/>
      <c r="N64" s="16"/>
      <c r="O64" s="16">
        <v>1</v>
      </c>
      <c r="P64" s="16"/>
      <c r="Q64" s="11"/>
      <c r="R64" s="60">
        <f>SUM(B64:P64)</f>
        <v>8</v>
      </c>
      <c r="S64" s="61">
        <f>R64/15</f>
        <v>0.5333333333333333</v>
      </c>
      <c r="T64" s="110">
        <f>S64*1243.78</f>
        <v>663.3493333333333</v>
      </c>
    </row>
    <row r="65" spans="1:20" ht="12.75">
      <c r="A65" s="23" t="s">
        <v>49</v>
      </c>
      <c r="B65" s="16"/>
      <c r="C65" s="16"/>
      <c r="D65" s="16"/>
      <c r="E65" s="16"/>
      <c r="F65" s="16"/>
      <c r="G65" s="16">
        <v>1</v>
      </c>
      <c r="H65" s="16"/>
      <c r="I65" s="16"/>
      <c r="J65" s="16"/>
      <c r="K65" s="16"/>
      <c r="L65" s="16"/>
      <c r="M65" s="16"/>
      <c r="N65" s="16"/>
      <c r="O65" s="16"/>
      <c r="P65" s="16"/>
      <c r="Q65" s="11"/>
      <c r="R65" s="71">
        <f>SUM(B65:P65)</f>
        <v>1</v>
      </c>
      <c r="S65" s="61">
        <f>R65/15</f>
        <v>0.06666666666666667</v>
      </c>
      <c r="T65" s="114">
        <f>S65*1243.78</f>
        <v>82.91866666666667</v>
      </c>
    </row>
    <row r="66" spans="1:20" ht="12.75">
      <c r="A66" s="23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64"/>
      <c r="S66" s="65"/>
      <c r="T66" s="111"/>
    </row>
    <row r="67" spans="1:20" ht="12.75">
      <c r="A67" s="24" t="s">
        <v>50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67"/>
      <c r="S67" s="68"/>
      <c r="T67" s="112"/>
    </row>
    <row r="68" spans="1:20" ht="12.75">
      <c r="A68" s="23" t="s">
        <v>51</v>
      </c>
      <c r="B68" s="29"/>
      <c r="C68" s="16"/>
      <c r="D68" s="16"/>
      <c r="E68" s="16"/>
      <c r="F68" s="16"/>
      <c r="G68" s="16"/>
      <c r="H68" s="16"/>
      <c r="I68" s="16"/>
      <c r="J68" s="16"/>
      <c r="K68" s="16"/>
      <c r="L68" s="26"/>
      <c r="M68" s="16"/>
      <c r="N68" s="16"/>
      <c r="O68" s="16"/>
      <c r="P68" s="16"/>
      <c r="Q68" s="11"/>
      <c r="R68" s="60">
        <f>SUM(B68:P68)</f>
        <v>0</v>
      </c>
      <c r="S68" s="61">
        <f>R68/15</f>
        <v>0</v>
      </c>
      <c r="T68" s="113">
        <f>S68*1243.78</f>
        <v>0</v>
      </c>
    </row>
    <row r="69" spans="1:20" ht="12.75">
      <c r="A69" s="21" t="s">
        <v>52</v>
      </c>
      <c r="B69" s="16"/>
      <c r="C69" s="16">
        <v>3</v>
      </c>
      <c r="D69" s="16">
        <v>7</v>
      </c>
      <c r="E69" s="16">
        <v>4</v>
      </c>
      <c r="F69" s="16">
        <v>2</v>
      </c>
      <c r="G69" s="16">
        <v>4</v>
      </c>
      <c r="H69" s="16">
        <v>2</v>
      </c>
      <c r="I69" s="16">
        <v>1</v>
      </c>
      <c r="J69" s="16">
        <v>5</v>
      </c>
      <c r="K69" s="16">
        <v>8</v>
      </c>
      <c r="L69" s="16"/>
      <c r="M69" s="16">
        <v>1</v>
      </c>
      <c r="N69" s="16">
        <v>3</v>
      </c>
      <c r="O69" s="16">
        <v>2</v>
      </c>
      <c r="P69" s="16">
        <v>2</v>
      </c>
      <c r="Q69" s="11"/>
      <c r="R69" s="16">
        <f>SUM(B69:P69)</f>
        <v>44</v>
      </c>
      <c r="S69" s="61">
        <f>R69/15</f>
        <v>2.933333333333333</v>
      </c>
      <c r="T69" s="110">
        <f>S69*1243.78</f>
        <v>3648.4213333333328</v>
      </c>
    </row>
    <row r="70" spans="1:20" ht="12.75">
      <c r="A70" s="22" t="s">
        <v>53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1"/>
      <c r="R70" s="16">
        <f>SUM(B70:P70)</f>
        <v>0</v>
      </c>
      <c r="S70" s="61">
        <f>R70/15</f>
        <v>0</v>
      </c>
      <c r="T70" s="110">
        <f>S70*1243.78</f>
        <v>0</v>
      </c>
    </row>
    <row r="71" spans="1:20" ht="12.75">
      <c r="A71" s="21" t="s">
        <v>54</v>
      </c>
      <c r="B71" s="16"/>
      <c r="C71" s="16"/>
      <c r="D71" s="16"/>
      <c r="E71" s="16"/>
      <c r="F71" s="16"/>
      <c r="G71" s="27"/>
      <c r="H71" s="16"/>
      <c r="I71" s="16"/>
      <c r="J71" s="16"/>
      <c r="K71" s="16"/>
      <c r="L71" s="16"/>
      <c r="M71" s="16"/>
      <c r="N71" s="16"/>
      <c r="O71" s="16"/>
      <c r="P71" s="16"/>
      <c r="Q71" s="11"/>
      <c r="R71" s="16">
        <f>SUM(B71:P71)</f>
        <v>0</v>
      </c>
      <c r="S71" s="61">
        <f>R71/15</f>
        <v>0</v>
      </c>
      <c r="T71" s="110">
        <f>S71*1243.78</f>
        <v>0</v>
      </c>
    </row>
    <row r="72" spans="1:20" ht="12.75">
      <c r="A72" s="21" t="s">
        <v>94</v>
      </c>
      <c r="B72" s="16"/>
      <c r="C72" s="16"/>
      <c r="D72" s="16"/>
      <c r="E72" s="16">
        <v>2</v>
      </c>
      <c r="F72" s="16"/>
      <c r="G72" s="27"/>
      <c r="H72" s="16"/>
      <c r="I72" s="16"/>
      <c r="J72" s="16"/>
      <c r="K72" s="16"/>
      <c r="L72" s="16"/>
      <c r="M72" s="16"/>
      <c r="N72" s="16"/>
      <c r="O72" s="16"/>
      <c r="P72" s="16"/>
      <c r="Q72" s="11"/>
      <c r="R72" s="16">
        <f>SUM(B72:P72)</f>
        <v>2</v>
      </c>
      <c r="S72" s="61">
        <f>R72/15</f>
        <v>0.13333333333333333</v>
      </c>
      <c r="T72" s="110">
        <f>S72*1243.78</f>
        <v>165.83733333333333</v>
      </c>
    </row>
    <row r="73" spans="1:17" ht="12.75">
      <c r="A73" s="22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20" ht="12.75">
      <c r="A74" s="20" t="s">
        <v>55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67"/>
      <c r="S74" s="68"/>
      <c r="T74" s="112"/>
    </row>
    <row r="75" spans="1:20" ht="12.75">
      <c r="A75" s="22" t="s">
        <v>56</v>
      </c>
      <c r="B75" s="16"/>
      <c r="C75" s="16"/>
      <c r="D75" s="16"/>
      <c r="E75" s="16"/>
      <c r="F75" s="16"/>
      <c r="G75" s="16"/>
      <c r="H75" s="16"/>
      <c r="I75" s="26"/>
      <c r="J75" s="16"/>
      <c r="K75" s="16"/>
      <c r="L75" s="26"/>
      <c r="M75" s="16"/>
      <c r="N75" s="16"/>
      <c r="O75" s="16"/>
      <c r="P75" s="16"/>
      <c r="Q75" s="11"/>
      <c r="R75" s="60">
        <f>SUM(B75:P75)</f>
        <v>0</v>
      </c>
      <c r="S75" s="61">
        <f>R75/15</f>
        <v>0</v>
      </c>
      <c r="T75" s="113">
        <f>S75*1243.78</f>
        <v>0</v>
      </c>
    </row>
    <row r="76" spans="1:20" ht="12.75">
      <c r="A76" s="22" t="s">
        <v>57</v>
      </c>
      <c r="B76" s="16">
        <v>39</v>
      </c>
      <c r="C76" s="16">
        <v>64</v>
      </c>
      <c r="D76" s="16">
        <v>58</v>
      </c>
      <c r="E76" s="16">
        <v>56</v>
      </c>
      <c r="F76" s="16">
        <v>24</v>
      </c>
      <c r="G76" s="16">
        <v>36</v>
      </c>
      <c r="H76" s="16">
        <v>100</v>
      </c>
      <c r="I76" s="16">
        <v>12</v>
      </c>
      <c r="J76" s="16">
        <v>15</v>
      </c>
      <c r="K76" s="16">
        <v>182</v>
      </c>
      <c r="L76" s="26">
        <v>203</v>
      </c>
      <c r="M76" s="16">
        <v>28</v>
      </c>
      <c r="N76" s="16">
        <v>47</v>
      </c>
      <c r="O76" s="27">
        <v>31</v>
      </c>
      <c r="P76" s="16">
        <v>24</v>
      </c>
      <c r="Q76" s="7"/>
      <c r="R76" s="16">
        <f>SUM(B76:P76)</f>
        <v>919</v>
      </c>
      <c r="S76" s="61">
        <f>R76/15</f>
        <v>61.266666666666666</v>
      </c>
      <c r="T76" s="110">
        <f>S76*1243.78</f>
        <v>76202.25466666666</v>
      </c>
    </row>
    <row r="77" spans="1:20" ht="12.75">
      <c r="A77" s="22" t="s">
        <v>58</v>
      </c>
      <c r="B77" s="16">
        <v>1</v>
      </c>
      <c r="C77" s="16"/>
      <c r="D77" s="16"/>
      <c r="E77" s="16"/>
      <c r="F77" s="16">
        <v>1</v>
      </c>
      <c r="G77" s="16"/>
      <c r="H77" s="16"/>
      <c r="I77" s="16"/>
      <c r="J77" s="16">
        <v>4</v>
      </c>
      <c r="K77" s="16">
        <v>3</v>
      </c>
      <c r="L77" s="16">
        <v>2</v>
      </c>
      <c r="M77" s="16">
        <v>4</v>
      </c>
      <c r="N77" s="16">
        <v>1</v>
      </c>
      <c r="O77" s="16"/>
      <c r="P77" s="16"/>
      <c r="Q77" s="11"/>
      <c r="R77" s="16">
        <f>SUM(B77:P77)</f>
        <v>16</v>
      </c>
      <c r="S77" s="61">
        <f>R77/15</f>
        <v>1.0666666666666667</v>
      </c>
      <c r="T77" s="110">
        <f>S77*1243.78</f>
        <v>1326.6986666666667</v>
      </c>
    </row>
    <row r="78" spans="1:20" ht="12.75">
      <c r="A78" s="25" t="s">
        <v>59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1"/>
      <c r="R78" s="16">
        <f>SUM(B78:P78)</f>
        <v>0</v>
      </c>
      <c r="S78" s="61">
        <f>R78/15</f>
        <v>0</v>
      </c>
      <c r="T78" s="110">
        <f>S78*1243.78</f>
        <v>0</v>
      </c>
    </row>
  </sheetData>
  <printOptions gridLines="1"/>
  <pageMargins left="0.75" right="0.75" top="1" bottom="1" header="0.511811023" footer="0.511811023"/>
  <pageSetup horizontalDpi="300" verticalDpi="300" orientation="portrait" scale="66" r:id="rId1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73"/>
  <sheetViews>
    <sheetView zoomScale="75" zoomScaleNormal="75" workbookViewId="0" topLeftCell="A1">
      <selection activeCell="B2" sqref="B2"/>
    </sheetView>
  </sheetViews>
  <sheetFormatPr defaultColWidth="9.140625" defaultRowHeight="12.75"/>
  <cols>
    <col min="1" max="1" width="24.8515625" style="0" customWidth="1"/>
    <col min="2" max="16" width="5.28125" style="0" customWidth="1"/>
    <col min="17" max="17" width="7.421875" style="0" customWidth="1"/>
    <col min="18" max="18" width="6.57421875" style="0" customWidth="1"/>
    <col min="19" max="19" width="5.28125" style="0" customWidth="1"/>
    <col min="20" max="20" width="11.57421875" style="107" customWidth="1"/>
    <col min="21" max="16384" width="11.421875" style="0" customWidth="1"/>
  </cols>
  <sheetData>
    <row r="1" spans="1:12" ht="12.75">
      <c r="A1" s="1" t="s">
        <v>0</v>
      </c>
      <c r="B1" t="s">
        <v>110</v>
      </c>
      <c r="L1" t="s">
        <v>1</v>
      </c>
    </row>
    <row r="2" spans="1:20" s="46" customFormat="1" ht="12.75">
      <c r="A2" s="45" t="s">
        <v>103</v>
      </c>
      <c r="L2" s="46" t="s">
        <v>2</v>
      </c>
      <c r="Q2" s="46" t="s">
        <v>61</v>
      </c>
      <c r="T2" s="108"/>
    </row>
    <row r="3" spans="12:17" ht="12.75">
      <c r="L3" t="s">
        <v>4</v>
      </c>
      <c r="Q3">
        <v>1101.32</v>
      </c>
    </row>
    <row r="4" spans="1:20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6"/>
      <c r="Q4" s="6"/>
      <c r="R4" s="6"/>
      <c r="S4" s="6"/>
      <c r="T4" s="109"/>
    </row>
    <row r="5" spans="1:20" ht="12.75">
      <c r="A5" s="6"/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09"/>
    </row>
    <row r="6" spans="1:20" ht="12.75">
      <c r="A6" s="19" t="s">
        <v>6</v>
      </c>
      <c r="B6" s="18">
        <v>1</v>
      </c>
      <c r="C6" s="15">
        <v>2</v>
      </c>
      <c r="D6" s="15">
        <v>3</v>
      </c>
      <c r="E6" s="15">
        <v>4</v>
      </c>
      <c r="F6" s="15">
        <v>5</v>
      </c>
      <c r="G6" s="15">
        <v>6</v>
      </c>
      <c r="H6" s="15">
        <v>7</v>
      </c>
      <c r="I6" s="15">
        <v>8</v>
      </c>
      <c r="J6" s="15">
        <v>9</v>
      </c>
      <c r="K6" s="15">
        <v>10</v>
      </c>
      <c r="L6" s="15">
        <v>11</v>
      </c>
      <c r="M6" s="15">
        <v>12</v>
      </c>
      <c r="N6" s="15">
        <v>13</v>
      </c>
      <c r="O6" s="15">
        <v>14</v>
      </c>
      <c r="P6" s="15">
        <v>15</v>
      </c>
      <c r="Q6" s="7"/>
      <c r="R6" s="15" t="s">
        <v>7</v>
      </c>
      <c r="S6" s="15" t="s">
        <v>8</v>
      </c>
      <c r="T6" s="110" t="s">
        <v>9</v>
      </c>
    </row>
    <row r="7" spans="1:20" ht="12.75">
      <c r="A7" s="20" t="s">
        <v>10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9"/>
      <c r="S7" s="9"/>
      <c r="T7" s="116"/>
    </row>
    <row r="8" spans="1:20" ht="12.75">
      <c r="A8" s="55" t="s">
        <v>11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1"/>
      <c r="R8" s="16">
        <f aca="true" t="shared" si="0" ref="R8:R39">SUM(B8:P8)</f>
        <v>0</v>
      </c>
      <c r="S8" s="16">
        <f aca="true" t="shared" si="1" ref="S8:S39">R8/15</f>
        <v>0</v>
      </c>
      <c r="T8" s="110">
        <f aca="true" t="shared" si="2" ref="T8:T39">S8*1101.3</f>
        <v>0</v>
      </c>
    </row>
    <row r="9" spans="1:20" ht="12.75">
      <c r="A9" s="55" t="s">
        <v>12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1"/>
      <c r="R9" s="16">
        <f t="shared" si="0"/>
        <v>0</v>
      </c>
      <c r="S9" s="16">
        <f t="shared" si="1"/>
        <v>0</v>
      </c>
      <c r="T9" s="110">
        <f t="shared" si="2"/>
        <v>0</v>
      </c>
    </row>
    <row r="10" spans="1:20" ht="12.75">
      <c r="A10" s="1" t="s">
        <v>13</v>
      </c>
      <c r="B10" s="16"/>
      <c r="C10" s="16"/>
      <c r="D10" s="16"/>
      <c r="E10" s="16"/>
      <c r="F10" s="16"/>
      <c r="G10" s="16">
        <v>1</v>
      </c>
      <c r="H10" s="16">
        <v>1</v>
      </c>
      <c r="I10" s="16"/>
      <c r="J10" s="16"/>
      <c r="K10" s="16"/>
      <c r="L10" s="16"/>
      <c r="M10" s="16"/>
      <c r="N10" s="16"/>
      <c r="O10" s="16">
        <v>3</v>
      </c>
      <c r="P10" s="16"/>
      <c r="Q10" s="11"/>
      <c r="R10" s="16">
        <f t="shared" si="0"/>
        <v>5</v>
      </c>
      <c r="S10" s="16">
        <f t="shared" si="1"/>
        <v>0.3333333333333333</v>
      </c>
      <c r="T10" s="110">
        <f t="shared" si="2"/>
        <v>367.09999999999997</v>
      </c>
    </row>
    <row r="11" spans="1:20" ht="12.75">
      <c r="A11" s="55" t="s">
        <v>14</v>
      </c>
      <c r="B11" s="16"/>
      <c r="C11" s="16"/>
      <c r="D11" s="16"/>
      <c r="E11" s="16"/>
      <c r="F11" s="16">
        <v>1</v>
      </c>
      <c r="G11" s="16"/>
      <c r="H11" s="16">
        <v>2</v>
      </c>
      <c r="I11" s="16"/>
      <c r="J11" s="16">
        <v>3</v>
      </c>
      <c r="K11" s="16">
        <v>4</v>
      </c>
      <c r="L11" s="16">
        <v>7</v>
      </c>
      <c r="M11" s="16">
        <v>7</v>
      </c>
      <c r="N11" s="16">
        <v>1</v>
      </c>
      <c r="O11" s="16">
        <v>12</v>
      </c>
      <c r="P11" s="16">
        <v>3</v>
      </c>
      <c r="Q11" s="11"/>
      <c r="R11" s="16">
        <f t="shared" si="0"/>
        <v>40</v>
      </c>
      <c r="S11" s="16">
        <f t="shared" si="1"/>
        <v>2.6666666666666665</v>
      </c>
      <c r="T11" s="110">
        <f t="shared" si="2"/>
        <v>2936.7999999999997</v>
      </c>
    </row>
    <row r="12" spans="1:20" ht="12.75">
      <c r="A12" s="55" t="s">
        <v>15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1"/>
      <c r="R12" s="16">
        <f t="shared" si="0"/>
        <v>0</v>
      </c>
      <c r="S12" s="16">
        <f t="shared" si="1"/>
        <v>0</v>
      </c>
      <c r="T12" s="110">
        <f t="shared" si="2"/>
        <v>0</v>
      </c>
    </row>
    <row r="13" spans="1:20" ht="12.75">
      <c r="A13" s="55" t="s">
        <v>16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1"/>
      <c r="R13" s="16">
        <f t="shared" si="0"/>
        <v>0</v>
      </c>
      <c r="S13" s="16">
        <f t="shared" si="1"/>
        <v>0</v>
      </c>
      <c r="T13" s="110">
        <f t="shared" si="2"/>
        <v>0</v>
      </c>
    </row>
    <row r="14" spans="1:20" ht="12.75">
      <c r="A14" s="55" t="s">
        <v>17</v>
      </c>
      <c r="B14" s="16"/>
      <c r="C14" s="16">
        <v>1</v>
      </c>
      <c r="D14" s="16"/>
      <c r="E14" s="16">
        <v>4</v>
      </c>
      <c r="F14" s="16"/>
      <c r="G14" s="16"/>
      <c r="H14" s="16"/>
      <c r="I14" s="16"/>
      <c r="J14" s="16"/>
      <c r="K14" s="16"/>
      <c r="L14" s="16"/>
      <c r="M14" s="16">
        <v>1</v>
      </c>
      <c r="N14" s="16"/>
      <c r="O14" s="16"/>
      <c r="P14" s="16"/>
      <c r="Q14" s="11"/>
      <c r="R14" s="16">
        <f t="shared" si="0"/>
        <v>6</v>
      </c>
      <c r="S14" s="16">
        <f t="shared" si="1"/>
        <v>0.4</v>
      </c>
      <c r="T14" s="110">
        <f t="shared" si="2"/>
        <v>440.52</v>
      </c>
    </row>
    <row r="15" spans="1:20" ht="12.75">
      <c r="A15" s="55" t="s">
        <v>99</v>
      </c>
      <c r="B15" s="16"/>
      <c r="C15" s="16"/>
      <c r="D15" s="16">
        <v>1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1"/>
      <c r="R15" s="16">
        <f t="shared" si="0"/>
        <v>1</v>
      </c>
      <c r="S15" s="16">
        <f t="shared" si="1"/>
        <v>0.06666666666666667</v>
      </c>
      <c r="T15" s="110">
        <f t="shared" si="2"/>
        <v>73.42</v>
      </c>
    </row>
    <row r="16" spans="1:20" ht="12.75">
      <c r="A16" s="55" t="s">
        <v>18</v>
      </c>
      <c r="B16" s="16"/>
      <c r="C16" s="16"/>
      <c r="D16" s="16"/>
      <c r="E16" s="16"/>
      <c r="F16" s="16">
        <v>1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1"/>
      <c r="R16" s="16">
        <f t="shared" si="0"/>
        <v>1</v>
      </c>
      <c r="S16" s="16">
        <f t="shared" si="1"/>
        <v>0.06666666666666667</v>
      </c>
      <c r="T16" s="110">
        <f t="shared" si="2"/>
        <v>73.42</v>
      </c>
    </row>
    <row r="17" spans="1:20" ht="12.75">
      <c r="A17" s="106" t="s">
        <v>84</v>
      </c>
      <c r="B17" s="30"/>
      <c r="C17" s="30"/>
      <c r="D17" s="57">
        <v>1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R17" s="16">
        <f t="shared" si="0"/>
        <v>1</v>
      </c>
      <c r="S17" s="16">
        <f t="shared" si="1"/>
        <v>0.06666666666666667</v>
      </c>
      <c r="T17" s="110">
        <f t="shared" si="2"/>
        <v>73.42</v>
      </c>
    </row>
    <row r="18" spans="1:20" ht="12.75">
      <c r="A18" s="1" t="s">
        <v>19</v>
      </c>
      <c r="B18" s="16">
        <v>1</v>
      </c>
      <c r="C18" s="16">
        <v>15</v>
      </c>
      <c r="D18" s="16"/>
      <c r="E18" s="16">
        <v>3</v>
      </c>
      <c r="F18" s="16"/>
      <c r="G18" s="16">
        <v>11</v>
      </c>
      <c r="H18" s="16">
        <v>1</v>
      </c>
      <c r="I18" s="16">
        <v>3</v>
      </c>
      <c r="J18" s="16">
        <v>2</v>
      </c>
      <c r="K18" s="16"/>
      <c r="L18" s="16">
        <v>2</v>
      </c>
      <c r="M18" s="16"/>
      <c r="N18" s="16"/>
      <c r="O18" s="16">
        <v>5</v>
      </c>
      <c r="P18" s="16"/>
      <c r="Q18" s="11"/>
      <c r="R18" s="16">
        <f t="shared" si="0"/>
        <v>43</v>
      </c>
      <c r="S18" s="16">
        <f t="shared" si="1"/>
        <v>2.8666666666666667</v>
      </c>
      <c r="T18" s="110">
        <f t="shared" si="2"/>
        <v>3157.06</v>
      </c>
    </row>
    <row r="19" spans="1:20" ht="12.75">
      <c r="A19" s="55" t="s">
        <v>20</v>
      </c>
      <c r="B19" s="16"/>
      <c r="C19" s="16">
        <v>1</v>
      </c>
      <c r="D19" s="16">
        <v>1</v>
      </c>
      <c r="E19" s="16"/>
      <c r="F19" s="16"/>
      <c r="G19" s="16"/>
      <c r="H19" s="16"/>
      <c r="I19" s="16"/>
      <c r="J19" s="16"/>
      <c r="K19" s="16">
        <v>4</v>
      </c>
      <c r="L19" s="26"/>
      <c r="M19" s="16">
        <v>2</v>
      </c>
      <c r="N19" s="16"/>
      <c r="O19" s="16">
        <v>3</v>
      </c>
      <c r="P19" s="16"/>
      <c r="Q19" s="11"/>
      <c r="R19" s="16">
        <f t="shared" si="0"/>
        <v>11</v>
      </c>
      <c r="S19" s="16">
        <f t="shared" si="1"/>
        <v>0.7333333333333333</v>
      </c>
      <c r="T19" s="110">
        <f t="shared" si="2"/>
        <v>807.6199999999999</v>
      </c>
    </row>
    <row r="20" spans="1:20" ht="12.75">
      <c r="A20" s="55" t="s">
        <v>21</v>
      </c>
      <c r="B20" s="16">
        <v>39</v>
      </c>
      <c r="C20" s="16">
        <v>2</v>
      </c>
      <c r="D20" s="16">
        <v>1</v>
      </c>
      <c r="E20" s="26">
        <v>1</v>
      </c>
      <c r="F20" s="16">
        <v>2</v>
      </c>
      <c r="G20" s="16">
        <v>11</v>
      </c>
      <c r="H20" s="16">
        <v>11</v>
      </c>
      <c r="I20" s="16">
        <v>10</v>
      </c>
      <c r="J20" s="16">
        <v>2</v>
      </c>
      <c r="K20" s="16">
        <v>8</v>
      </c>
      <c r="L20" s="16">
        <v>19</v>
      </c>
      <c r="M20" s="16">
        <v>28</v>
      </c>
      <c r="N20" s="16">
        <v>20</v>
      </c>
      <c r="O20" s="16">
        <v>60</v>
      </c>
      <c r="P20" s="16">
        <v>28</v>
      </c>
      <c r="Q20" s="11"/>
      <c r="R20" s="16">
        <f t="shared" si="0"/>
        <v>242</v>
      </c>
      <c r="S20" s="16">
        <f t="shared" si="1"/>
        <v>16.133333333333333</v>
      </c>
      <c r="T20" s="110">
        <f t="shared" si="2"/>
        <v>17767.64</v>
      </c>
    </row>
    <row r="21" spans="1:20" ht="12.75">
      <c r="A21" s="55" t="s">
        <v>22</v>
      </c>
      <c r="B21" s="16"/>
      <c r="C21" s="26">
        <v>4</v>
      </c>
      <c r="D21" s="16"/>
      <c r="E21" s="26">
        <v>1</v>
      </c>
      <c r="F21" s="16"/>
      <c r="G21" s="16">
        <v>3</v>
      </c>
      <c r="H21" s="16">
        <v>1</v>
      </c>
      <c r="I21" s="16">
        <v>1</v>
      </c>
      <c r="J21" s="16"/>
      <c r="K21" s="16">
        <v>1</v>
      </c>
      <c r="L21" s="16"/>
      <c r="M21" s="16">
        <v>4</v>
      </c>
      <c r="N21" s="16">
        <v>2</v>
      </c>
      <c r="O21" s="16">
        <v>2</v>
      </c>
      <c r="P21" s="16">
        <v>1</v>
      </c>
      <c r="Q21" s="7"/>
      <c r="R21" s="16">
        <f t="shared" si="0"/>
        <v>20</v>
      </c>
      <c r="S21" s="16">
        <f t="shared" si="1"/>
        <v>1.3333333333333333</v>
      </c>
      <c r="T21" s="110">
        <f t="shared" si="2"/>
        <v>1468.3999999999999</v>
      </c>
    </row>
    <row r="22" spans="1:20" ht="12.75">
      <c r="A22" t="s">
        <v>85</v>
      </c>
      <c r="B22" s="30"/>
      <c r="C22" s="30"/>
      <c r="D22" s="30"/>
      <c r="E22" s="57">
        <v>1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R22" s="16">
        <f t="shared" si="0"/>
        <v>1</v>
      </c>
      <c r="S22" s="16">
        <f t="shared" si="1"/>
        <v>0.06666666666666667</v>
      </c>
      <c r="T22" s="110">
        <f t="shared" si="2"/>
        <v>73.42</v>
      </c>
    </row>
    <row r="23" spans="1:20" ht="12.75">
      <c r="A23" s="55" t="s">
        <v>23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1"/>
      <c r="R23" s="16">
        <f t="shared" si="0"/>
        <v>0</v>
      </c>
      <c r="S23" s="16">
        <f t="shared" si="1"/>
        <v>0</v>
      </c>
      <c r="T23" s="110">
        <f t="shared" si="2"/>
        <v>0</v>
      </c>
    </row>
    <row r="24" spans="1:20" ht="12.75">
      <c r="A24" s="55" t="s">
        <v>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1"/>
      <c r="R24" s="16">
        <f t="shared" si="0"/>
        <v>0</v>
      </c>
      <c r="S24" s="16">
        <f t="shared" si="1"/>
        <v>0</v>
      </c>
      <c r="T24" s="110">
        <f t="shared" si="2"/>
        <v>0</v>
      </c>
    </row>
    <row r="25" spans="1:20" ht="12.75">
      <c r="A25" s="55" t="s">
        <v>72</v>
      </c>
      <c r="B25" s="16"/>
      <c r="C25" s="16"/>
      <c r="D25" s="16">
        <v>3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1"/>
      <c r="R25" s="16">
        <f t="shared" si="0"/>
        <v>3</v>
      </c>
      <c r="S25" s="16">
        <f t="shared" si="1"/>
        <v>0.2</v>
      </c>
      <c r="T25" s="110">
        <f t="shared" si="2"/>
        <v>220.26</v>
      </c>
    </row>
    <row r="26" spans="1:20" ht="12.75">
      <c r="A26" s="55" t="s">
        <v>25</v>
      </c>
      <c r="B26" s="16"/>
      <c r="C26" s="16"/>
      <c r="D26" s="16"/>
      <c r="E26" s="16"/>
      <c r="F26" s="16"/>
      <c r="G26" s="16"/>
      <c r="H26" s="16"/>
      <c r="I26" s="16"/>
      <c r="J26" s="16"/>
      <c r="K26" s="16">
        <v>3</v>
      </c>
      <c r="L26" s="16"/>
      <c r="M26" s="16"/>
      <c r="N26" s="16"/>
      <c r="O26" s="16"/>
      <c r="P26" s="16"/>
      <c r="Q26" s="11"/>
      <c r="R26" s="16">
        <f t="shared" si="0"/>
        <v>3</v>
      </c>
      <c r="S26" s="16">
        <f t="shared" si="1"/>
        <v>0.2</v>
      </c>
      <c r="T26" s="110">
        <f t="shared" si="2"/>
        <v>220.26</v>
      </c>
    </row>
    <row r="27" spans="1:20" ht="12.75">
      <c r="A27" s="55" t="s">
        <v>26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1"/>
      <c r="R27" s="16">
        <f t="shared" si="0"/>
        <v>0</v>
      </c>
      <c r="S27" s="16">
        <f t="shared" si="1"/>
        <v>0</v>
      </c>
      <c r="T27" s="110">
        <f t="shared" si="2"/>
        <v>0</v>
      </c>
    </row>
    <row r="28" spans="1:20" ht="12.75">
      <c r="A28" s="55" t="s">
        <v>27</v>
      </c>
      <c r="B28" s="31"/>
      <c r="C28" s="16"/>
      <c r="D28" s="26">
        <v>1</v>
      </c>
      <c r="E28" s="16"/>
      <c r="F28" s="16"/>
      <c r="G28" s="16">
        <v>1</v>
      </c>
      <c r="H28" s="16"/>
      <c r="I28" s="16"/>
      <c r="J28" s="16">
        <v>1</v>
      </c>
      <c r="K28" s="16">
        <v>1</v>
      </c>
      <c r="L28" s="16"/>
      <c r="M28" s="16">
        <v>1</v>
      </c>
      <c r="N28" s="16"/>
      <c r="O28" s="16">
        <v>5</v>
      </c>
      <c r="P28" s="16">
        <v>1</v>
      </c>
      <c r="Q28" s="11"/>
      <c r="R28" s="16">
        <f t="shared" si="0"/>
        <v>11</v>
      </c>
      <c r="S28" s="16">
        <f t="shared" si="1"/>
        <v>0.7333333333333333</v>
      </c>
      <c r="T28" s="110">
        <f t="shared" si="2"/>
        <v>807.6199999999999</v>
      </c>
    </row>
    <row r="29" spans="1:20" ht="12.75">
      <c r="A29" s="55" t="s">
        <v>28</v>
      </c>
      <c r="B29" s="16"/>
      <c r="C29" s="16"/>
      <c r="D29" s="16">
        <v>1</v>
      </c>
      <c r="E29" s="16"/>
      <c r="F29" s="16">
        <v>1</v>
      </c>
      <c r="G29" s="16"/>
      <c r="H29" s="16"/>
      <c r="I29" s="16"/>
      <c r="J29" s="16"/>
      <c r="K29" s="16">
        <v>1</v>
      </c>
      <c r="L29" s="16"/>
      <c r="M29" s="16"/>
      <c r="N29" s="16"/>
      <c r="O29" s="16"/>
      <c r="P29" s="16"/>
      <c r="Q29" s="11"/>
      <c r="R29" s="16">
        <f t="shared" si="0"/>
        <v>3</v>
      </c>
      <c r="S29" s="16">
        <f t="shared" si="1"/>
        <v>0.2</v>
      </c>
      <c r="T29" s="110">
        <f t="shared" si="2"/>
        <v>220.26</v>
      </c>
    </row>
    <row r="30" spans="1:20" ht="12.75">
      <c r="A30" s="55" t="s">
        <v>29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1"/>
      <c r="R30" s="16">
        <f t="shared" si="0"/>
        <v>0</v>
      </c>
      <c r="S30" s="16">
        <f t="shared" si="1"/>
        <v>0</v>
      </c>
      <c r="T30" s="110">
        <f t="shared" si="2"/>
        <v>0</v>
      </c>
    </row>
    <row r="31" spans="1:20" ht="12.75">
      <c r="A31" s="55" t="s">
        <v>101</v>
      </c>
      <c r="B31" s="16"/>
      <c r="C31" s="16">
        <v>1</v>
      </c>
      <c r="D31" s="16"/>
      <c r="E31" s="16"/>
      <c r="F31" s="16"/>
      <c r="G31" s="16">
        <v>1</v>
      </c>
      <c r="H31" s="16">
        <v>3</v>
      </c>
      <c r="I31" s="16"/>
      <c r="J31" s="16"/>
      <c r="K31" s="16"/>
      <c r="L31" s="16">
        <v>1</v>
      </c>
      <c r="M31" s="16"/>
      <c r="N31" s="16"/>
      <c r="O31" s="16"/>
      <c r="P31" s="16"/>
      <c r="Q31" s="11"/>
      <c r="R31" s="16">
        <f t="shared" si="0"/>
        <v>6</v>
      </c>
      <c r="S31" s="16">
        <f t="shared" si="1"/>
        <v>0.4</v>
      </c>
      <c r="T31" s="110">
        <f t="shared" si="2"/>
        <v>440.52</v>
      </c>
    </row>
    <row r="32" spans="1:20" ht="12.75">
      <c r="A32" s="55" t="s">
        <v>30</v>
      </c>
      <c r="B32" s="16"/>
      <c r="C32" s="16"/>
      <c r="D32" s="16"/>
      <c r="E32" s="16"/>
      <c r="F32" s="16"/>
      <c r="G32" s="16"/>
      <c r="H32" s="16"/>
      <c r="I32" s="16">
        <v>1</v>
      </c>
      <c r="J32" s="16"/>
      <c r="K32" s="16"/>
      <c r="L32" s="16"/>
      <c r="M32" s="16"/>
      <c r="N32" s="16"/>
      <c r="O32" s="16"/>
      <c r="P32" s="16">
        <v>1</v>
      </c>
      <c r="Q32" s="11"/>
      <c r="R32" s="16">
        <f t="shared" si="0"/>
        <v>2</v>
      </c>
      <c r="S32" s="16">
        <f t="shared" si="1"/>
        <v>0.13333333333333333</v>
      </c>
      <c r="T32" s="110">
        <f t="shared" si="2"/>
        <v>146.84</v>
      </c>
    </row>
    <row r="33" spans="1:20" ht="12.75">
      <c r="A33" s="106" t="s">
        <v>87</v>
      </c>
      <c r="B33" s="30"/>
      <c r="C33" s="30"/>
      <c r="D33" s="30"/>
      <c r="E33" s="30"/>
      <c r="F33" s="30"/>
      <c r="G33" s="57">
        <v>1</v>
      </c>
      <c r="H33" s="57"/>
      <c r="I33" s="57">
        <v>1</v>
      </c>
      <c r="J33" s="30"/>
      <c r="K33" s="30"/>
      <c r="L33" s="30"/>
      <c r="M33" s="30"/>
      <c r="N33" s="30"/>
      <c r="O33" s="30"/>
      <c r="P33" s="30"/>
      <c r="R33" s="16">
        <f t="shared" si="0"/>
        <v>2</v>
      </c>
      <c r="S33" s="16">
        <f t="shared" si="1"/>
        <v>0.13333333333333333</v>
      </c>
      <c r="T33" s="110">
        <f t="shared" si="2"/>
        <v>146.84</v>
      </c>
    </row>
    <row r="34" spans="1:20" ht="12.75">
      <c r="A34" t="s">
        <v>83</v>
      </c>
      <c r="B34" s="30"/>
      <c r="C34" s="57">
        <v>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R34" s="16">
        <f t="shared" si="0"/>
        <v>1</v>
      </c>
      <c r="S34" s="16">
        <f t="shared" si="1"/>
        <v>0.06666666666666667</v>
      </c>
      <c r="T34" s="110">
        <f t="shared" si="2"/>
        <v>73.42</v>
      </c>
    </row>
    <row r="35" spans="1:20" ht="12.75">
      <c r="A35" s="1" t="s">
        <v>108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1"/>
      <c r="R35" s="16">
        <f t="shared" si="0"/>
        <v>0</v>
      </c>
      <c r="S35" s="16">
        <f t="shared" si="1"/>
        <v>0</v>
      </c>
      <c r="T35" s="110">
        <f t="shared" si="2"/>
        <v>0</v>
      </c>
    </row>
    <row r="36" spans="1:20" ht="12.75">
      <c r="A36" t="s">
        <v>86</v>
      </c>
      <c r="B36" s="30"/>
      <c r="C36" s="30"/>
      <c r="D36" s="30"/>
      <c r="E36" s="30"/>
      <c r="F36" s="57">
        <v>1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R36" s="16">
        <f t="shared" si="0"/>
        <v>1</v>
      </c>
      <c r="S36" s="16">
        <f t="shared" si="1"/>
        <v>0.06666666666666667</v>
      </c>
      <c r="T36" s="110">
        <f t="shared" si="2"/>
        <v>73.42</v>
      </c>
    </row>
    <row r="37" spans="1:20" ht="12.75">
      <c r="A37" s="55" t="s">
        <v>31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>
        <v>1</v>
      </c>
      <c r="Q37" s="11"/>
      <c r="R37" s="16">
        <f t="shared" si="0"/>
        <v>1</v>
      </c>
      <c r="S37" s="16">
        <f t="shared" si="1"/>
        <v>0.06666666666666667</v>
      </c>
      <c r="T37" s="110">
        <f t="shared" si="2"/>
        <v>73.42</v>
      </c>
    </row>
    <row r="38" spans="1:20" ht="12.75">
      <c r="A38" s="55" t="s">
        <v>32</v>
      </c>
      <c r="B38" s="16"/>
      <c r="C38" s="16"/>
      <c r="D38" s="16"/>
      <c r="E38" s="16">
        <v>1</v>
      </c>
      <c r="F38" s="16"/>
      <c r="G38" s="16">
        <v>1</v>
      </c>
      <c r="H38" s="16"/>
      <c r="I38" s="16"/>
      <c r="J38" s="16"/>
      <c r="K38" s="16"/>
      <c r="L38" s="16"/>
      <c r="M38" s="16">
        <v>1</v>
      </c>
      <c r="N38" s="16">
        <v>1</v>
      </c>
      <c r="O38" s="16">
        <v>1</v>
      </c>
      <c r="P38" s="16">
        <v>2</v>
      </c>
      <c r="Q38" s="11"/>
      <c r="R38" s="16">
        <f t="shared" si="0"/>
        <v>7</v>
      </c>
      <c r="S38" s="16">
        <f t="shared" si="1"/>
        <v>0.4666666666666667</v>
      </c>
      <c r="T38" s="110">
        <f t="shared" si="2"/>
        <v>513.9399999999999</v>
      </c>
    </row>
    <row r="39" spans="1:20" ht="12.75">
      <c r="A39" s="56" t="s">
        <v>33</v>
      </c>
      <c r="B39" s="16"/>
      <c r="C39" s="16"/>
      <c r="D39" s="16">
        <v>1</v>
      </c>
      <c r="E39" s="16">
        <v>1</v>
      </c>
      <c r="F39" s="16">
        <v>3</v>
      </c>
      <c r="G39" s="16">
        <v>2</v>
      </c>
      <c r="H39" s="16"/>
      <c r="I39" s="16"/>
      <c r="J39" s="16"/>
      <c r="K39" s="16">
        <v>2</v>
      </c>
      <c r="L39" s="16">
        <v>2</v>
      </c>
      <c r="M39" s="16"/>
      <c r="N39" s="16"/>
      <c r="O39" s="16">
        <v>1</v>
      </c>
      <c r="P39" s="16"/>
      <c r="Q39" s="11"/>
      <c r="R39" s="16">
        <f t="shared" si="0"/>
        <v>12</v>
      </c>
      <c r="S39" s="16">
        <f t="shared" si="1"/>
        <v>0.8</v>
      </c>
      <c r="T39" s="110">
        <f t="shared" si="2"/>
        <v>881.04</v>
      </c>
    </row>
    <row r="40" spans="1:20" ht="12.75">
      <c r="A40" s="2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64"/>
      <c r="S40" s="64"/>
      <c r="T40" s="111"/>
    </row>
    <row r="41" spans="1:20" ht="12.75">
      <c r="A41" s="20" t="s">
        <v>34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67"/>
      <c r="S41" s="67"/>
      <c r="T41" s="112"/>
    </row>
    <row r="42" spans="1:20" ht="12.75">
      <c r="A42" s="23" t="s">
        <v>35</v>
      </c>
      <c r="B42" s="16"/>
      <c r="C42" s="16"/>
      <c r="D42" s="16"/>
      <c r="E42" s="16"/>
      <c r="F42" s="16"/>
      <c r="G42" s="16"/>
      <c r="H42" s="16">
        <v>1</v>
      </c>
      <c r="I42" s="16"/>
      <c r="J42" s="16">
        <v>1</v>
      </c>
      <c r="K42" s="16"/>
      <c r="L42" s="16"/>
      <c r="M42" s="16">
        <v>2</v>
      </c>
      <c r="N42" s="16"/>
      <c r="O42" s="16">
        <v>3</v>
      </c>
      <c r="P42" s="16">
        <v>1</v>
      </c>
      <c r="Q42" s="11"/>
      <c r="R42" s="60">
        <f aca="true" t="shared" si="3" ref="R42:R50">SUM(B42:P42)</f>
        <v>8</v>
      </c>
      <c r="S42" s="60">
        <f aca="true" t="shared" si="4" ref="S42:S50">R42/15</f>
        <v>0.5333333333333333</v>
      </c>
      <c r="T42" s="113">
        <f aca="true" t="shared" si="5" ref="T42:T50">S42*1101.3</f>
        <v>587.36</v>
      </c>
    </row>
    <row r="43" spans="1:20" ht="12.75">
      <c r="A43" s="23" t="s">
        <v>36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1"/>
      <c r="R43" s="60">
        <f t="shared" si="3"/>
        <v>0</v>
      </c>
      <c r="S43" s="16">
        <f t="shared" si="4"/>
        <v>0</v>
      </c>
      <c r="T43" s="110">
        <f t="shared" si="5"/>
        <v>0</v>
      </c>
    </row>
    <row r="44" spans="1:20" ht="12.75">
      <c r="A44" s="23" t="s">
        <v>37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1"/>
      <c r="R44" s="60">
        <f t="shared" si="3"/>
        <v>0</v>
      </c>
      <c r="S44" s="16">
        <f t="shared" si="4"/>
        <v>0</v>
      </c>
      <c r="T44" s="110">
        <f t="shared" si="5"/>
        <v>0</v>
      </c>
    </row>
    <row r="45" spans="1:20" ht="12.75">
      <c r="A45" s="23" t="s">
        <v>38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1"/>
      <c r="R45" s="60">
        <f t="shared" si="3"/>
        <v>0</v>
      </c>
      <c r="S45" s="16">
        <f t="shared" si="4"/>
        <v>0</v>
      </c>
      <c r="T45" s="110">
        <f t="shared" si="5"/>
        <v>0</v>
      </c>
    </row>
    <row r="46" spans="1:20" ht="12.75">
      <c r="A46" s="23" t="s">
        <v>39</v>
      </c>
      <c r="B46" s="16">
        <v>3</v>
      </c>
      <c r="C46" s="26">
        <v>1</v>
      </c>
      <c r="D46" s="16"/>
      <c r="E46" s="16">
        <v>1</v>
      </c>
      <c r="F46" s="16">
        <v>1</v>
      </c>
      <c r="G46" s="16"/>
      <c r="H46" s="16">
        <v>8</v>
      </c>
      <c r="I46" s="16">
        <v>2</v>
      </c>
      <c r="J46" s="16"/>
      <c r="K46" s="16">
        <v>1</v>
      </c>
      <c r="L46" s="16">
        <v>4</v>
      </c>
      <c r="M46" s="16">
        <v>5</v>
      </c>
      <c r="N46" s="16">
        <v>2</v>
      </c>
      <c r="O46" s="16">
        <v>8</v>
      </c>
      <c r="P46" s="16">
        <v>19</v>
      </c>
      <c r="Q46" s="11"/>
      <c r="R46" s="60">
        <f t="shared" si="3"/>
        <v>55</v>
      </c>
      <c r="S46" s="16">
        <f t="shared" si="4"/>
        <v>3.6666666666666665</v>
      </c>
      <c r="T46" s="110">
        <f t="shared" si="5"/>
        <v>4038.0999999999995</v>
      </c>
    </row>
    <row r="47" spans="1:20" ht="12.75">
      <c r="A47" s="23" t="s">
        <v>40</v>
      </c>
      <c r="B47" s="16"/>
      <c r="C47" s="16"/>
      <c r="D47" s="16"/>
      <c r="E47" s="16"/>
      <c r="F47" s="16">
        <v>1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1"/>
      <c r="R47" s="60">
        <f t="shared" si="3"/>
        <v>1</v>
      </c>
      <c r="S47" s="16">
        <f t="shared" si="4"/>
        <v>0.06666666666666667</v>
      </c>
      <c r="T47" s="110">
        <f t="shared" si="5"/>
        <v>73.42</v>
      </c>
    </row>
    <row r="48" spans="1:20" ht="12.75">
      <c r="A48" s="23" t="s">
        <v>41</v>
      </c>
      <c r="B48" s="16"/>
      <c r="C48" s="16"/>
      <c r="D48" s="16"/>
      <c r="E48" s="16"/>
      <c r="F48" s="16"/>
      <c r="G48" s="16"/>
      <c r="H48" s="16"/>
      <c r="I48" s="16">
        <v>5</v>
      </c>
      <c r="J48" s="16"/>
      <c r="K48" s="16"/>
      <c r="L48" s="16"/>
      <c r="M48" s="16"/>
      <c r="N48" s="16"/>
      <c r="O48" s="16"/>
      <c r="P48" s="16"/>
      <c r="Q48" s="11"/>
      <c r="R48" s="60">
        <f t="shared" si="3"/>
        <v>5</v>
      </c>
      <c r="S48" s="16">
        <f t="shared" si="4"/>
        <v>0.3333333333333333</v>
      </c>
      <c r="T48" s="110">
        <f t="shared" si="5"/>
        <v>367.09999999999997</v>
      </c>
    </row>
    <row r="49" spans="1:20" ht="12.75">
      <c r="A49" s="23" t="s">
        <v>42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1"/>
      <c r="R49" s="60">
        <f t="shared" si="3"/>
        <v>0</v>
      </c>
      <c r="S49" s="16">
        <f t="shared" si="4"/>
        <v>0</v>
      </c>
      <c r="T49" s="110">
        <f t="shared" si="5"/>
        <v>0</v>
      </c>
    </row>
    <row r="50" spans="1:20" ht="12.75">
      <c r="A50" s="23" t="s">
        <v>100</v>
      </c>
      <c r="B50" s="16"/>
      <c r="C50" s="16"/>
      <c r="D50" s="16"/>
      <c r="E50" s="16"/>
      <c r="F50" s="16"/>
      <c r="G50" s="16">
        <v>1</v>
      </c>
      <c r="H50" s="16"/>
      <c r="I50" s="16"/>
      <c r="J50" s="16"/>
      <c r="K50" s="16"/>
      <c r="L50" s="16"/>
      <c r="M50" s="16"/>
      <c r="N50" s="16"/>
      <c r="O50" s="16"/>
      <c r="P50" s="16"/>
      <c r="Q50" s="11"/>
      <c r="R50" s="60">
        <f t="shared" si="3"/>
        <v>1</v>
      </c>
      <c r="S50" s="58">
        <f t="shared" si="4"/>
        <v>0.06666666666666667</v>
      </c>
      <c r="T50" s="114">
        <f t="shared" si="5"/>
        <v>73.42</v>
      </c>
    </row>
    <row r="51" spans="1:20" ht="12.75">
      <c r="A51" s="2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64"/>
      <c r="S51" s="64"/>
      <c r="T51" s="111"/>
    </row>
    <row r="52" spans="1:20" ht="12.75">
      <c r="A52" s="24" t="s">
        <v>43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67"/>
      <c r="S52" s="67"/>
      <c r="T52" s="112"/>
    </row>
    <row r="53" spans="1:20" ht="12.75">
      <c r="A53" s="23" t="s">
        <v>44</v>
      </c>
      <c r="B53" s="16"/>
      <c r="C53" s="16">
        <v>1</v>
      </c>
      <c r="D53" s="16">
        <v>2</v>
      </c>
      <c r="E53" s="16"/>
      <c r="F53" s="16"/>
      <c r="G53" s="16"/>
      <c r="H53" s="16">
        <v>2</v>
      </c>
      <c r="I53" s="16"/>
      <c r="J53" s="16">
        <v>1</v>
      </c>
      <c r="K53" s="16"/>
      <c r="L53" s="16">
        <v>9</v>
      </c>
      <c r="M53" s="16">
        <v>2</v>
      </c>
      <c r="N53" s="16">
        <v>1</v>
      </c>
      <c r="O53" s="16">
        <v>1</v>
      </c>
      <c r="P53" s="16">
        <v>1</v>
      </c>
      <c r="Q53" s="11"/>
      <c r="R53" s="60">
        <f>SUM(B53:P53)</f>
        <v>20</v>
      </c>
      <c r="S53" s="60">
        <f>R53/15</f>
        <v>1.3333333333333333</v>
      </c>
      <c r="T53" s="113">
        <f>S53*1101.3</f>
        <v>1468.3999999999999</v>
      </c>
    </row>
    <row r="54" spans="1:20" ht="12.75">
      <c r="A54" s="23" t="s">
        <v>45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1"/>
      <c r="R54" s="16">
        <f>SUM(B54:P54)</f>
        <v>0</v>
      </c>
      <c r="S54" s="16">
        <f>R54/15</f>
        <v>0</v>
      </c>
      <c r="T54" s="110">
        <f>S54*1101.3</f>
        <v>0</v>
      </c>
    </row>
    <row r="55" spans="1:20" ht="12.75">
      <c r="A55" s="23" t="s">
        <v>102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>
        <v>1</v>
      </c>
      <c r="M55" s="16"/>
      <c r="N55" s="16"/>
      <c r="O55" s="16"/>
      <c r="P55" s="16"/>
      <c r="Q55" s="11"/>
      <c r="R55" s="58">
        <f>SUM(B55:P55)</f>
        <v>1</v>
      </c>
      <c r="S55" s="58">
        <f>R55/15</f>
        <v>0.06666666666666667</v>
      </c>
      <c r="T55" s="114">
        <f>S55*1101.3</f>
        <v>73.42</v>
      </c>
    </row>
    <row r="56" spans="1:20" ht="12.75">
      <c r="A56" s="2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64"/>
      <c r="S56" s="64"/>
      <c r="T56" s="111"/>
    </row>
    <row r="57" spans="1:20" ht="12.75">
      <c r="A57" s="24" t="s">
        <v>46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67"/>
      <c r="S57" s="67"/>
      <c r="T57" s="112"/>
    </row>
    <row r="58" spans="1:20" ht="12.75">
      <c r="A58" s="23" t="s">
        <v>47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1"/>
      <c r="R58" s="60">
        <f>SUM(B58:P58)</f>
        <v>0</v>
      </c>
      <c r="S58" s="60">
        <f>R58/15</f>
        <v>0</v>
      </c>
      <c r="T58" s="113">
        <f>S58*1101.3</f>
        <v>0</v>
      </c>
    </row>
    <row r="59" spans="1:20" ht="12.75">
      <c r="A59" s="23" t="s">
        <v>48</v>
      </c>
      <c r="B59" s="16"/>
      <c r="C59" s="16"/>
      <c r="D59" s="16">
        <v>14</v>
      </c>
      <c r="E59" s="16"/>
      <c r="F59" s="16"/>
      <c r="G59" s="16"/>
      <c r="H59" s="16"/>
      <c r="I59" s="16"/>
      <c r="J59" s="16"/>
      <c r="K59" s="16">
        <v>1</v>
      </c>
      <c r="L59" s="16">
        <v>1</v>
      </c>
      <c r="M59" s="16"/>
      <c r="N59" s="16"/>
      <c r="O59" s="16"/>
      <c r="P59" s="16"/>
      <c r="Q59" s="11"/>
      <c r="R59" s="16">
        <f>SUM(B59:P59)</f>
        <v>16</v>
      </c>
      <c r="S59" s="16">
        <f>R59/15</f>
        <v>1.0666666666666667</v>
      </c>
      <c r="T59" s="110">
        <f>S59*1101.3</f>
        <v>1174.72</v>
      </c>
    </row>
    <row r="60" spans="1:20" ht="12.75">
      <c r="A60" s="23" t="s">
        <v>49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1"/>
      <c r="R60" s="58">
        <f>SUM(B60:P60)</f>
        <v>0</v>
      </c>
      <c r="S60" s="58">
        <f>R60/15</f>
        <v>0</v>
      </c>
      <c r="T60" s="114">
        <f>S60*1101.3</f>
        <v>0</v>
      </c>
    </row>
    <row r="61" spans="1:20" ht="12.75">
      <c r="A61" s="23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64"/>
      <c r="S61" s="64"/>
      <c r="T61" s="111"/>
    </row>
    <row r="62" spans="1:20" ht="12.75">
      <c r="A62" s="24" t="s">
        <v>50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67"/>
      <c r="S62" s="67"/>
      <c r="T62" s="112"/>
    </row>
    <row r="63" spans="1:20" ht="12.75">
      <c r="A63" s="23" t="s">
        <v>51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1"/>
      <c r="R63" s="60">
        <f>SUM(B63:P63)</f>
        <v>0</v>
      </c>
      <c r="S63" s="60">
        <f>R63/15</f>
        <v>0</v>
      </c>
      <c r="T63" s="113">
        <f>S63*1101.3</f>
        <v>0</v>
      </c>
    </row>
    <row r="64" spans="1:20" ht="12.75">
      <c r="A64" s="21" t="s">
        <v>52</v>
      </c>
      <c r="B64" s="16"/>
      <c r="C64" s="16"/>
      <c r="D64" s="16"/>
      <c r="E64" s="16"/>
      <c r="F64" s="16"/>
      <c r="G64" s="16"/>
      <c r="H64" s="16">
        <v>1</v>
      </c>
      <c r="I64" s="16"/>
      <c r="J64" s="16"/>
      <c r="K64" s="16"/>
      <c r="L64" s="16"/>
      <c r="M64" s="16">
        <v>1</v>
      </c>
      <c r="N64" s="16">
        <v>2</v>
      </c>
      <c r="O64" s="16"/>
      <c r="P64" s="16"/>
      <c r="Q64" s="11"/>
      <c r="R64" s="16">
        <f>SUM(B64:P64)</f>
        <v>4</v>
      </c>
      <c r="S64" s="16">
        <f>R64/15</f>
        <v>0.26666666666666666</v>
      </c>
      <c r="T64" s="110">
        <f>S64*1101.3</f>
        <v>293.68</v>
      </c>
    </row>
    <row r="65" spans="1:20" ht="12.75">
      <c r="A65" s="22" t="s">
        <v>53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1"/>
      <c r="R65" s="16">
        <f>SUM(B65:P65)</f>
        <v>0</v>
      </c>
      <c r="S65" s="16">
        <f>R65/15</f>
        <v>0</v>
      </c>
      <c r="T65" s="110">
        <f>S65*1101.3</f>
        <v>0</v>
      </c>
    </row>
    <row r="66" spans="1:20" ht="12.75">
      <c r="A66" s="21" t="s">
        <v>54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1"/>
      <c r="R66" s="58">
        <f>SUM(B66:P66)</f>
        <v>0</v>
      </c>
      <c r="S66" s="58">
        <f>R66/15</f>
        <v>0</v>
      </c>
      <c r="T66" s="114">
        <f>S66*1101.3</f>
        <v>0</v>
      </c>
    </row>
    <row r="67" spans="1:20" ht="12.75">
      <c r="A67" s="22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64"/>
      <c r="S67" s="64"/>
      <c r="T67" s="111"/>
    </row>
    <row r="68" spans="1:20" ht="12.75">
      <c r="A68" s="20" t="s">
        <v>55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67"/>
      <c r="S68" s="67"/>
      <c r="T68" s="112"/>
    </row>
    <row r="69" spans="1:20" ht="12.75">
      <c r="A69" s="22" t="s">
        <v>56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>
        <v>1</v>
      </c>
      <c r="P69" s="16"/>
      <c r="Q69" s="11"/>
      <c r="R69" s="60">
        <f>SUM(B69:P69)</f>
        <v>1</v>
      </c>
      <c r="S69" s="60">
        <f>R69/15</f>
        <v>0.06666666666666667</v>
      </c>
      <c r="T69" s="113">
        <f>S69*1101.3</f>
        <v>73.42</v>
      </c>
    </row>
    <row r="70" spans="1:20" ht="12.75">
      <c r="A70" s="22" t="s">
        <v>57</v>
      </c>
      <c r="B70" s="16">
        <v>174</v>
      </c>
      <c r="C70" s="16">
        <v>106</v>
      </c>
      <c r="D70" s="16">
        <v>66</v>
      </c>
      <c r="E70" s="26">
        <v>291</v>
      </c>
      <c r="F70" s="16">
        <v>340</v>
      </c>
      <c r="G70" s="16">
        <v>155</v>
      </c>
      <c r="H70" s="16">
        <v>190</v>
      </c>
      <c r="I70" s="16">
        <v>69</v>
      </c>
      <c r="J70" s="16">
        <v>124</v>
      </c>
      <c r="K70" s="16">
        <v>157</v>
      </c>
      <c r="L70" s="16">
        <v>203</v>
      </c>
      <c r="M70" s="16">
        <v>87</v>
      </c>
      <c r="N70" s="27">
        <v>81</v>
      </c>
      <c r="O70" s="16">
        <v>156</v>
      </c>
      <c r="P70" s="16">
        <v>141</v>
      </c>
      <c r="Q70" s="11"/>
      <c r="R70" s="60">
        <f>SUM(B70:P70)</f>
        <v>2340</v>
      </c>
      <c r="S70" s="16">
        <f>R70/15</f>
        <v>156</v>
      </c>
      <c r="T70" s="110">
        <f>S70*1101.3</f>
        <v>171802.8</v>
      </c>
    </row>
    <row r="71" spans="1:20" ht="12.75">
      <c r="A71" s="22" t="s">
        <v>58</v>
      </c>
      <c r="B71" s="16"/>
      <c r="C71" s="16"/>
      <c r="D71" s="16"/>
      <c r="E71" s="16">
        <v>1</v>
      </c>
      <c r="F71" s="16">
        <v>2</v>
      </c>
      <c r="G71" s="16"/>
      <c r="H71" s="16">
        <v>1</v>
      </c>
      <c r="I71" s="16">
        <v>1</v>
      </c>
      <c r="J71" s="16">
        <v>1</v>
      </c>
      <c r="K71" s="16">
        <v>1</v>
      </c>
      <c r="L71" s="16">
        <v>2</v>
      </c>
      <c r="M71" s="16">
        <v>3</v>
      </c>
      <c r="N71" s="16">
        <v>4</v>
      </c>
      <c r="O71" s="16">
        <v>2</v>
      </c>
      <c r="P71" s="16">
        <v>1</v>
      </c>
      <c r="Q71" s="11"/>
      <c r="R71" s="60">
        <f>SUM(B71:P71)</f>
        <v>19</v>
      </c>
      <c r="S71" s="16">
        <f>R71/15</f>
        <v>1.2666666666666666</v>
      </c>
      <c r="T71" s="110">
        <f>S71*1101.3</f>
        <v>1394.9799999999998</v>
      </c>
    </row>
    <row r="72" spans="1:20" ht="12.75">
      <c r="A72" s="25" t="s">
        <v>59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1"/>
      <c r="R72" s="60">
        <f>SUM(B72:P72)</f>
        <v>0</v>
      </c>
      <c r="S72" s="16">
        <f>R72/15</f>
        <v>0</v>
      </c>
      <c r="T72" s="110">
        <f>S72*1101.3</f>
        <v>0</v>
      </c>
    </row>
    <row r="73" spans="1:20" ht="12.75">
      <c r="A73" s="50" t="s">
        <v>33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>
        <v>1</v>
      </c>
      <c r="N73" s="30"/>
      <c r="O73" s="30"/>
      <c r="P73" s="30"/>
      <c r="R73" s="60">
        <f>SUM(B73:P73)</f>
        <v>1</v>
      </c>
      <c r="S73" s="16">
        <f>R73/15</f>
        <v>0.06666666666666667</v>
      </c>
      <c r="T73" s="110">
        <f>S73*1101.3</f>
        <v>73.42</v>
      </c>
    </row>
  </sheetData>
  <printOptions gridLines="1"/>
  <pageMargins left="0.75" right="0.75" top="1" bottom="1" header="0.511811023" footer="0.511811023"/>
  <pageSetup horizontalDpi="300" verticalDpi="300" orientation="portrait" scale="67" r:id="rId1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91"/>
  <sheetViews>
    <sheetView tabSelected="1" zoomScale="130" zoomScaleNormal="130" workbookViewId="0" topLeftCell="A1">
      <selection activeCell="A1" sqref="A1"/>
    </sheetView>
  </sheetViews>
  <sheetFormatPr defaultColWidth="9.140625" defaultRowHeight="12.75"/>
  <cols>
    <col min="1" max="1" width="24.28125" style="0" customWidth="1"/>
    <col min="2" max="5" width="8.421875" style="0" customWidth="1"/>
    <col min="6" max="6" width="3.28125" style="0" customWidth="1"/>
    <col min="7" max="9" width="8.421875" style="0" customWidth="1"/>
    <col min="10" max="10" width="3.28125" style="0" customWidth="1"/>
    <col min="11" max="13" width="8.421875" style="0" customWidth="1"/>
    <col min="14" max="16384" width="11.421875" style="0" customWidth="1"/>
  </cols>
  <sheetData>
    <row r="1" spans="1:2" ht="12.75">
      <c r="A1" s="1" t="s">
        <v>0</v>
      </c>
      <c r="B1" t="s">
        <v>62</v>
      </c>
    </row>
    <row r="2" s="46" customFormat="1" ht="12.75">
      <c r="A2" s="45" t="s">
        <v>103</v>
      </c>
    </row>
    <row r="4" spans="1:22" ht="12.75">
      <c r="A4" s="6"/>
      <c r="B4" s="5"/>
      <c r="C4" s="33" t="s">
        <v>63</v>
      </c>
      <c r="D4" s="34" t="s">
        <v>64</v>
      </c>
      <c r="E4" s="35"/>
      <c r="F4" s="9"/>
      <c r="G4" s="40" t="s">
        <v>65</v>
      </c>
      <c r="H4" s="34" t="s">
        <v>66</v>
      </c>
      <c r="I4" s="41"/>
      <c r="J4" s="8"/>
      <c r="K4" s="40" t="s">
        <v>67</v>
      </c>
      <c r="L4" s="34" t="s">
        <v>66</v>
      </c>
      <c r="M4" s="4"/>
      <c r="N4" s="6"/>
      <c r="O4" s="6"/>
      <c r="P4" s="6"/>
      <c r="Q4" s="6"/>
      <c r="R4" s="6"/>
      <c r="S4" s="6"/>
      <c r="T4" s="6"/>
      <c r="U4" s="6"/>
      <c r="V4" s="6"/>
    </row>
    <row r="5" spans="1:22" ht="12.75">
      <c r="A5" s="6"/>
      <c r="B5" s="36"/>
      <c r="C5" s="37" t="s">
        <v>68</v>
      </c>
      <c r="D5" s="38" t="s">
        <v>69</v>
      </c>
      <c r="E5" s="39"/>
      <c r="F5" s="9"/>
      <c r="G5" s="42" t="s">
        <v>70</v>
      </c>
      <c r="H5" s="43"/>
      <c r="I5" s="44"/>
      <c r="J5" s="8"/>
      <c r="K5" s="42" t="s">
        <v>70</v>
      </c>
      <c r="L5" s="43"/>
      <c r="M5" s="44"/>
      <c r="N5" s="6"/>
      <c r="O5" s="6"/>
      <c r="P5" s="6"/>
      <c r="Q5" s="6"/>
      <c r="R5" s="6"/>
      <c r="S5" s="6"/>
      <c r="T5" s="6"/>
      <c r="U5" s="6"/>
      <c r="V5" s="6"/>
    </row>
    <row r="6" spans="1:22" ht="12.75">
      <c r="A6" s="93" t="s">
        <v>6</v>
      </c>
      <c r="B6" s="18">
        <v>500</v>
      </c>
      <c r="C6" s="15">
        <v>300</v>
      </c>
      <c r="D6" s="15">
        <v>38</v>
      </c>
      <c r="E6" s="15" t="s">
        <v>71</v>
      </c>
      <c r="F6" s="13"/>
      <c r="G6" s="15">
        <v>500</v>
      </c>
      <c r="H6" s="15">
        <v>300</v>
      </c>
      <c r="I6" s="15" t="s">
        <v>71</v>
      </c>
      <c r="J6" s="13"/>
      <c r="K6" s="15">
        <v>500</v>
      </c>
      <c r="L6" s="15">
        <v>300</v>
      </c>
      <c r="M6" s="15" t="s">
        <v>71</v>
      </c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94" t="s">
        <v>10</v>
      </c>
      <c r="B7" s="78"/>
      <c r="C7" s="79"/>
      <c r="D7" s="79"/>
      <c r="E7" s="79"/>
      <c r="F7" s="12"/>
      <c r="G7" s="79"/>
      <c r="H7" s="79"/>
      <c r="I7" s="79"/>
      <c r="J7" s="12"/>
      <c r="K7" s="79"/>
      <c r="L7" s="79"/>
      <c r="M7" s="79"/>
      <c r="N7" s="77"/>
      <c r="O7" s="77"/>
      <c r="P7" s="6"/>
      <c r="Q7" s="6"/>
      <c r="R7" s="6"/>
      <c r="S7" s="6"/>
      <c r="T7" s="6"/>
      <c r="U7" s="6"/>
      <c r="V7" s="6"/>
    </row>
    <row r="8" spans="1:22" ht="12.75">
      <c r="A8" s="95" t="s">
        <v>11</v>
      </c>
      <c r="B8" s="89">
        <v>0</v>
      </c>
      <c r="C8" s="86">
        <v>0</v>
      </c>
      <c r="D8" s="85">
        <v>0</v>
      </c>
      <c r="E8" s="85">
        <f aca="true" t="shared" si="0" ref="E8:E47">SUM(B8:C8)</f>
        <v>0</v>
      </c>
      <c r="F8" s="83"/>
      <c r="G8" s="85">
        <v>0</v>
      </c>
      <c r="H8" s="85">
        <v>0</v>
      </c>
      <c r="I8" s="85">
        <f aca="true" t="shared" si="1" ref="I8:I47">SUM(G8:H8)</f>
        <v>0</v>
      </c>
      <c r="J8" s="12"/>
      <c r="K8" s="75">
        <f aca="true" t="shared" si="2" ref="K8:K47">B8+G8</f>
        <v>0</v>
      </c>
      <c r="L8" s="75">
        <f aca="true" t="shared" si="3" ref="L8:L47">C8+H8</f>
        <v>0</v>
      </c>
      <c r="M8" s="75">
        <f aca="true" t="shared" si="4" ref="M8:M47">SUM(K8:L8)</f>
        <v>0</v>
      </c>
      <c r="N8" s="77"/>
      <c r="O8" s="77"/>
      <c r="P8" s="6"/>
      <c r="Q8" s="6"/>
      <c r="R8" s="6"/>
      <c r="S8" s="6"/>
      <c r="T8" s="6"/>
      <c r="U8" s="6"/>
      <c r="V8" s="6"/>
    </row>
    <row r="9" spans="1:22" ht="12.75">
      <c r="A9" s="95" t="s">
        <v>93</v>
      </c>
      <c r="B9" s="89">
        <v>165.83733333333333</v>
      </c>
      <c r="C9" s="86">
        <v>0</v>
      </c>
      <c r="D9" s="85">
        <v>0</v>
      </c>
      <c r="E9" s="85">
        <f t="shared" si="0"/>
        <v>165.83733333333333</v>
      </c>
      <c r="F9" s="83"/>
      <c r="G9" s="85">
        <v>0</v>
      </c>
      <c r="H9" s="85">
        <v>0</v>
      </c>
      <c r="I9" s="85">
        <f t="shared" si="1"/>
        <v>0</v>
      </c>
      <c r="J9" s="12"/>
      <c r="K9" s="75">
        <f t="shared" si="2"/>
        <v>165.83733333333333</v>
      </c>
      <c r="L9" s="75">
        <f t="shared" si="3"/>
        <v>0</v>
      </c>
      <c r="M9" s="75">
        <f t="shared" si="4"/>
        <v>165.83733333333333</v>
      </c>
      <c r="N9" s="77"/>
      <c r="O9" s="77"/>
      <c r="P9" s="6"/>
      <c r="Q9" s="6"/>
      <c r="R9" s="6"/>
      <c r="S9" s="6"/>
      <c r="T9" s="6"/>
      <c r="U9" s="6"/>
      <c r="V9" s="6"/>
    </row>
    <row r="10" spans="1:22" ht="12.75">
      <c r="A10" s="95" t="s">
        <v>12</v>
      </c>
      <c r="B10" s="89">
        <v>0</v>
      </c>
      <c r="C10" s="85">
        <v>0</v>
      </c>
      <c r="D10" s="85">
        <v>0</v>
      </c>
      <c r="E10" s="85">
        <f t="shared" si="0"/>
        <v>0</v>
      </c>
      <c r="F10" s="83"/>
      <c r="G10" s="85">
        <v>0</v>
      </c>
      <c r="H10" s="85">
        <v>0</v>
      </c>
      <c r="I10" s="85">
        <f t="shared" si="1"/>
        <v>0</v>
      </c>
      <c r="J10" s="12"/>
      <c r="K10" s="75">
        <f t="shared" si="2"/>
        <v>0</v>
      </c>
      <c r="L10" s="75">
        <f t="shared" si="3"/>
        <v>0</v>
      </c>
      <c r="M10" s="75">
        <f t="shared" si="4"/>
        <v>0</v>
      </c>
      <c r="N10" s="77"/>
      <c r="O10" s="77"/>
      <c r="P10" s="6"/>
      <c r="Q10" s="6"/>
      <c r="R10" s="6"/>
      <c r="S10" s="6"/>
      <c r="T10" s="6"/>
      <c r="U10" s="6"/>
      <c r="V10" s="6"/>
    </row>
    <row r="11" spans="1:22" ht="12.75">
      <c r="A11" s="96" t="s">
        <v>77</v>
      </c>
      <c r="B11" s="89">
        <v>82.91866666666667</v>
      </c>
      <c r="C11" s="85">
        <v>0</v>
      </c>
      <c r="D11" s="85">
        <v>0</v>
      </c>
      <c r="E11" s="85">
        <f t="shared" si="0"/>
        <v>82.91866666666667</v>
      </c>
      <c r="F11" s="83"/>
      <c r="G11" s="87">
        <v>0</v>
      </c>
      <c r="H11" s="87">
        <v>0</v>
      </c>
      <c r="I11" s="85">
        <f t="shared" si="1"/>
        <v>0</v>
      </c>
      <c r="J11" s="12"/>
      <c r="K11" s="75">
        <f t="shared" si="2"/>
        <v>82.91866666666667</v>
      </c>
      <c r="L11" s="75">
        <f t="shared" si="3"/>
        <v>0</v>
      </c>
      <c r="M11" s="75">
        <f t="shared" si="4"/>
        <v>82.91866666666667</v>
      </c>
      <c r="N11" s="77"/>
      <c r="O11" s="77"/>
      <c r="P11" s="6"/>
      <c r="Q11" s="6"/>
      <c r="R11" s="6"/>
      <c r="S11" s="6"/>
      <c r="T11" s="6"/>
      <c r="U11" s="6"/>
      <c r="V11" s="6"/>
    </row>
    <row r="12" spans="1:22" ht="12.75">
      <c r="A12" s="1" t="s">
        <v>13</v>
      </c>
      <c r="B12" s="89">
        <v>414.5933333333333</v>
      </c>
      <c r="C12" s="85">
        <v>331.67466666666667</v>
      </c>
      <c r="D12" s="87">
        <v>0</v>
      </c>
      <c r="E12" s="85">
        <f t="shared" si="0"/>
        <v>746.268</v>
      </c>
      <c r="F12" s="83"/>
      <c r="G12" s="85">
        <v>146.84</v>
      </c>
      <c r="H12" s="85">
        <v>220.26</v>
      </c>
      <c r="I12" s="85">
        <f t="shared" si="1"/>
        <v>367.1</v>
      </c>
      <c r="J12" s="12"/>
      <c r="K12" s="75">
        <f t="shared" si="2"/>
        <v>561.4333333333333</v>
      </c>
      <c r="L12" s="75">
        <f t="shared" si="3"/>
        <v>551.9346666666667</v>
      </c>
      <c r="M12" s="75">
        <f t="shared" si="4"/>
        <v>1113.368</v>
      </c>
      <c r="N12" s="77"/>
      <c r="O12" s="77"/>
      <c r="P12" s="6"/>
      <c r="Q12" s="6"/>
      <c r="R12" s="6"/>
      <c r="S12" s="6"/>
      <c r="T12" s="6"/>
      <c r="U12" s="6"/>
      <c r="V12" s="6"/>
    </row>
    <row r="13" spans="1:22" ht="12.75">
      <c r="A13" s="95" t="s">
        <v>14</v>
      </c>
      <c r="B13" s="89">
        <v>580.4306666666666</v>
      </c>
      <c r="C13" s="85">
        <v>2819.2346666666667</v>
      </c>
      <c r="D13" s="85">
        <v>7692.32</v>
      </c>
      <c r="E13" s="85">
        <f t="shared" si="0"/>
        <v>3399.6653333333334</v>
      </c>
      <c r="F13" s="83"/>
      <c r="G13" s="85">
        <v>1174.72</v>
      </c>
      <c r="H13" s="85">
        <v>1762.08</v>
      </c>
      <c r="I13" s="85">
        <f t="shared" si="1"/>
        <v>2936.8</v>
      </c>
      <c r="J13" s="12"/>
      <c r="K13" s="75">
        <f t="shared" si="2"/>
        <v>1755.1506666666667</v>
      </c>
      <c r="L13" s="75">
        <f t="shared" si="3"/>
        <v>4581.314666666667</v>
      </c>
      <c r="M13" s="75">
        <f t="shared" si="4"/>
        <v>6336.465333333334</v>
      </c>
      <c r="N13" s="77"/>
      <c r="O13" s="77"/>
      <c r="P13" s="6"/>
      <c r="Q13" s="6"/>
      <c r="R13" s="6"/>
      <c r="S13" s="6"/>
      <c r="T13" s="6"/>
      <c r="U13" s="6"/>
      <c r="V13" s="6"/>
    </row>
    <row r="14" spans="1:22" ht="12.75">
      <c r="A14" s="95" t="s">
        <v>15</v>
      </c>
      <c r="B14" s="89">
        <v>0</v>
      </c>
      <c r="C14" s="85">
        <v>0</v>
      </c>
      <c r="D14" s="85">
        <v>0</v>
      </c>
      <c r="E14" s="85">
        <f t="shared" si="0"/>
        <v>0</v>
      </c>
      <c r="F14" s="83"/>
      <c r="G14" s="85">
        <v>0</v>
      </c>
      <c r="H14" s="85">
        <v>0</v>
      </c>
      <c r="I14" s="85">
        <f t="shared" si="1"/>
        <v>0</v>
      </c>
      <c r="J14" s="12"/>
      <c r="K14" s="75">
        <f t="shared" si="2"/>
        <v>0</v>
      </c>
      <c r="L14" s="75">
        <f t="shared" si="3"/>
        <v>0</v>
      </c>
      <c r="M14" s="75">
        <f t="shared" si="4"/>
        <v>0</v>
      </c>
      <c r="N14" s="77"/>
      <c r="O14" s="77"/>
      <c r="P14" s="6"/>
      <c r="Q14" s="6"/>
      <c r="R14" s="6"/>
      <c r="S14" s="6"/>
      <c r="T14" s="6"/>
      <c r="U14" s="6"/>
      <c r="V14" s="6"/>
    </row>
    <row r="15" spans="1:22" ht="12.75">
      <c r="A15" s="95" t="s">
        <v>16</v>
      </c>
      <c r="B15" s="89">
        <v>0</v>
      </c>
      <c r="C15" s="85">
        <v>0</v>
      </c>
      <c r="D15" s="85">
        <v>0</v>
      </c>
      <c r="E15" s="85">
        <f t="shared" si="0"/>
        <v>0</v>
      </c>
      <c r="F15" s="83"/>
      <c r="G15" s="85">
        <v>0</v>
      </c>
      <c r="H15" s="85">
        <v>0</v>
      </c>
      <c r="I15" s="85">
        <f t="shared" si="1"/>
        <v>0</v>
      </c>
      <c r="J15" s="12"/>
      <c r="K15" s="75">
        <f t="shared" si="2"/>
        <v>0</v>
      </c>
      <c r="L15" s="75">
        <f t="shared" si="3"/>
        <v>0</v>
      </c>
      <c r="M15" s="75">
        <f t="shared" si="4"/>
        <v>0</v>
      </c>
      <c r="N15" s="77"/>
      <c r="O15" s="77"/>
      <c r="P15" s="6"/>
      <c r="Q15" s="6"/>
      <c r="R15" s="6"/>
      <c r="S15" s="6"/>
      <c r="T15" s="6"/>
      <c r="U15" s="6"/>
      <c r="V15" s="6"/>
    </row>
    <row r="16" spans="1:22" ht="12.75">
      <c r="A16" s="95" t="s">
        <v>17</v>
      </c>
      <c r="B16" s="89">
        <v>82.91866666666667</v>
      </c>
      <c r="C16" s="85">
        <v>82.91866666666667</v>
      </c>
      <c r="D16" s="85">
        <v>0</v>
      </c>
      <c r="E16" s="85">
        <f t="shared" si="0"/>
        <v>165.83733333333333</v>
      </c>
      <c r="F16" s="83"/>
      <c r="G16" s="85">
        <v>73.42</v>
      </c>
      <c r="H16" s="85">
        <v>367.1</v>
      </c>
      <c r="I16" s="85">
        <f t="shared" si="1"/>
        <v>440.52000000000004</v>
      </c>
      <c r="J16" s="12"/>
      <c r="K16" s="75">
        <f t="shared" si="2"/>
        <v>156.33866666666665</v>
      </c>
      <c r="L16" s="75">
        <f t="shared" si="3"/>
        <v>450.0186666666667</v>
      </c>
      <c r="M16" s="75">
        <f t="shared" si="4"/>
        <v>606.3573333333334</v>
      </c>
      <c r="N16" s="77"/>
      <c r="O16" s="77"/>
      <c r="P16" s="6"/>
      <c r="Q16" s="6"/>
      <c r="R16" s="6"/>
      <c r="S16" s="6"/>
      <c r="T16" s="6"/>
      <c r="U16" s="6"/>
      <c r="V16" s="6"/>
    </row>
    <row r="17" spans="1:22" ht="12.75">
      <c r="A17" s="95" t="s">
        <v>99</v>
      </c>
      <c r="B17" s="89">
        <v>0</v>
      </c>
      <c r="C17" s="85">
        <v>0</v>
      </c>
      <c r="D17" s="85">
        <v>0</v>
      </c>
      <c r="E17" s="85">
        <f t="shared" si="0"/>
        <v>0</v>
      </c>
      <c r="F17" s="83"/>
      <c r="G17" s="85">
        <v>73.42</v>
      </c>
      <c r="H17" s="85">
        <v>0</v>
      </c>
      <c r="I17" s="85">
        <f t="shared" si="1"/>
        <v>73.42</v>
      </c>
      <c r="J17" s="12"/>
      <c r="K17" s="75">
        <f t="shared" si="2"/>
        <v>73.42</v>
      </c>
      <c r="L17" s="75">
        <f t="shared" si="3"/>
        <v>0</v>
      </c>
      <c r="M17" s="75">
        <f t="shared" si="4"/>
        <v>73.42</v>
      </c>
      <c r="N17" s="77"/>
      <c r="O17" s="77"/>
      <c r="P17" s="6"/>
      <c r="Q17" s="6"/>
      <c r="R17" s="6"/>
      <c r="S17" s="6"/>
      <c r="T17" s="6"/>
      <c r="U17" s="6"/>
      <c r="V17" s="6"/>
    </row>
    <row r="18" spans="1:22" ht="12.75">
      <c r="A18" s="95" t="s">
        <v>73</v>
      </c>
      <c r="B18" s="89">
        <v>82.91866666666667</v>
      </c>
      <c r="C18" s="87">
        <v>0</v>
      </c>
      <c r="D18" s="85">
        <v>0</v>
      </c>
      <c r="E18" s="85">
        <f t="shared" si="0"/>
        <v>82.91866666666667</v>
      </c>
      <c r="F18" s="83"/>
      <c r="G18" s="87">
        <v>0</v>
      </c>
      <c r="H18" s="87">
        <v>0</v>
      </c>
      <c r="I18" s="85">
        <f t="shared" si="1"/>
        <v>0</v>
      </c>
      <c r="J18" s="12"/>
      <c r="K18" s="75">
        <f t="shared" si="2"/>
        <v>82.91866666666667</v>
      </c>
      <c r="L18" s="75">
        <f t="shared" si="3"/>
        <v>0</v>
      </c>
      <c r="M18" s="75">
        <f t="shared" si="4"/>
        <v>82.91866666666667</v>
      </c>
      <c r="N18" s="77"/>
      <c r="O18" s="77"/>
      <c r="P18" s="6"/>
      <c r="Q18" s="6"/>
      <c r="R18" s="6"/>
      <c r="S18" s="6"/>
      <c r="T18" s="6"/>
      <c r="U18" s="6"/>
      <c r="V18" s="6"/>
    </row>
    <row r="19" spans="1:22" ht="12.75">
      <c r="A19" s="95" t="s">
        <v>18</v>
      </c>
      <c r="B19" s="89">
        <v>165.83733333333333</v>
      </c>
      <c r="C19" s="85">
        <v>0</v>
      </c>
      <c r="D19" s="85">
        <v>0</v>
      </c>
      <c r="E19" s="85">
        <f t="shared" si="0"/>
        <v>165.83733333333333</v>
      </c>
      <c r="F19" s="83"/>
      <c r="G19" s="85">
        <v>73.42</v>
      </c>
      <c r="H19" s="87">
        <v>0</v>
      </c>
      <c r="I19" s="85">
        <f t="shared" si="1"/>
        <v>73.42</v>
      </c>
      <c r="J19" s="12"/>
      <c r="K19" s="75">
        <f t="shared" si="2"/>
        <v>239.25733333333335</v>
      </c>
      <c r="L19" s="75">
        <f t="shared" si="3"/>
        <v>0</v>
      </c>
      <c r="M19" s="75">
        <f t="shared" si="4"/>
        <v>239.25733333333335</v>
      </c>
      <c r="N19" s="77"/>
      <c r="O19" s="77"/>
      <c r="P19" s="6"/>
      <c r="Q19" s="6"/>
      <c r="R19" s="6"/>
      <c r="S19" s="6"/>
      <c r="T19" s="6"/>
      <c r="U19" s="6"/>
      <c r="V19" s="6"/>
    </row>
    <row r="20" spans="1:22" ht="12.75">
      <c r="A20" s="96" t="s">
        <v>76</v>
      </c>
      <c r="B20" s="89">
        <v>82.91866666666667</v>
      </c>
      <c r="C20" s="87">
        <v>0</v>
      </c>
      <c r="D20" s="85">
        <v>0</v>
      </c>
      <c r="E20" s="85">
        <f t="shared" si="0"/>
        <v>82.91866666666667</v>
      </c>
      <c r="F20" s="83"/>
      <c r="G20" s="85">
        <v>73.42</v>
      </c>
      <c r="H20" s="87">
        <v>0</v>
      </c>
      <c r="I20" s="85">
        <f t="shared" si="1"/>
        <v>73.42</v>
      </c>
      <c r="J20" s="12"/>
      <c r="K20" s="75">
        <f t="shared" si="2"/>
        <v>156.33866666666665</v>
      </c>
      <c r="L20" s="75">
        <f t="shared" si="3"/>
        <v>0</v>
      </c>
      <c r="M20" s="75">
        <f t="shared" si="4"/>
        <v>156.33866666666665</v>
      </c>
      <c r="N20" s="77"/>
      <c r="O20" s="77"/>
      <c r="P20" s="6"/>
      <c r="Q20" s="6"/>
      <c r="R20" s="6"/>
      <c r="S20" s="6"/>
      <c r="T20" s="6"/>
      <c r="U20" s="6"/>
      <c r="V20" s="6"/>
    </row>
    <row r="21" spans="1:22" ht="12.75">
      <c r="A21" s="95" t="s">
        <v>19</v>
      </c>
      <c r="B21" s="89">
        <v>0</v>
      </c>
      <c r="C21" s="85">
        <v>248.756</v>
      </c>
      <c r="D21" s="87">
        <v>0</v>
      </c>
      <c r="E21" s="85">
        <f t="shared" si="0"/>
        <v>248.756</v>
      </c>
      <c r="F21" s="83"/>
      <c r="G21" s="85">
        <v>220.26</v>
      </c>
      <c r="H21" s="85">
        <v>3157.06</v>
      </c>
      <c r="I21" s="85">
        <f t="shared" si="1"/>
        <v>3377.3199999999997</v>
      </c>
      <c r="J21" s="12"/>
      <c r="K21" s="75">
        <f t="shared" si="2"/>
        <v>220.26</v>
      </c>
      <c r="L21" s="75">
        <f t="shared" si="3"/>
        <v>3405.816</v>
      </c>
      <c r="M21" s="75">
        <f t="shared" si="4"/>
        <v>3626.076</v>
      </c>
      <c r="N21" s="77"/>
      <c r="O21" s="77"/>
      <c r="P21" s="6"/>
      <c r="Q21" s="6"/>
      <c r="R21" s="6"/>
      <c r="S21" s="6"/>
      <c r="T21" s="6"/>
      <c r="U21" s="6"/>
      <c r="V21" s="6"/>
    </row>
    <row r="22" spans="1:22" ht="12.75">
      <c r="A22" s="95" t="s">
        <v>20</v>
      </c>
      <c r="B22" s="89">
        <v>497.512</v>
      </c>
      <c r="C22" s="85">
        <v>0</v>
      </c>
      <c r="D22" s="85">
        <v>0</v>
      </c>
      <c r="E22" s="85">
        <f t="shared" si="0"/>
        <v>497.512</v>
      </c>
      <c r="F22" s="83"/>
      <c r="G22" s="85">
        <v>734.2</v>
      </c>
      <c r="H22" s="85">
        <v>73.42</v>
      </c>
      <c r="I22" s="85">
        <f t="shared" si="1"/>
        <v>807.62</v>
      </c>
      <c r="J22" s="12"/>
      <c r="K22" s="75">
        <f t="shared" si="2"/>
        <v>1231.712</v>
      </c>
      <c r="L22" s="75">
        <f t="shared" si="3"/>
        <v>73.42</v>
      </c>
      <c r="M22" s="75">
        <f t="shared" si="4"/>
        <v>1305.132</v>
      </c>
      <c r="N22" s="77"/>
      <c r="O22" s="77"/>
      <c r="P22" s="6"/>
      <c r="Q22" s="6"/>
      <c r="R22" s="6"/>
      <c r="S22" s="6"/>
      <c r="T22" s="6"/>
      <c r="U22" s="6"/>
      <c r="V22" s="6"/>
    </row>
    <row r="23" spans="1:22" ht="12.75">
      <c r="A23" s="95" t="s">
        <v>21</v>
      </c>
      <c r="B23" s="89">
        <v>10530.670666666667</v>
      </c>
      <c r="C23" s="85">
        <v>12686.555999999999</v>
      </c>
      <c r="D23" s="85">
        <v>51923.16</v>
      </c>
      <c r="E23" s="85">
        <f t="shared" si="0"/>
        <v>23217.226666666666</v>
      </c>
      <c r="F23" s="83"/>
      <c r="G23" s="85">
        <v>5726.76</v>
      </c>
      <c r="H23" s="85">
        <v>12040.88</v>
      </c>
      <c r="I23" s="85">
        <f t="shared" si="1"/>
        <v>17767.64</v>
      </c>
      <c r="J23" s="12"/>
      <c r="K23" s="75">
        <f t="shared" si="2"/>
        <v>16257.430666666667</v>
      </c>
      <c r="L23" s="75">
        <f t="shared" si="3"/>
        <v>24727.435999999998</v>
      </c>
      <c r="M23" s="75">
        <f t="shared" si="4"/>
        <v>40984.86666666667</v>
      </c>
      <c r="N23" s="77"/>
      <c r="O23" s="77"/>
      <c r="P23" s="6"/>
      <c r="Q23" s="6"/>
      <c r="R23" s="6"/>
      <c r="S23" s="6"/>
      <c r="T23" s="6"/>
      <c r="U23" s="6"/>
      <c r="V23" s="6"/>
    </row>
    <row r="24" spans="1:22" ht="12.75">
      <c r="A24" s="95" t="s">
        <v>22</v>
      </c>
      <c r="B24" s="89">
        <v>248.756</v>
      </c>
      <c r="C24" s="85">
        <v>0</v>
      </c>
      <c r="D24" s="85">
        <v>0</v>
      </c>
      <c r="E24" s="85">
        <f t="shared" si="0"/>
        <v>248.756</v>
      </c>
      <c r="F24" s="83"/>
      <c r="G24" s="85">
        <v>1468.4</v>
      </c>
      <c r="H24" s="85">
        <v>0</v>
      </c>
      <c r="I24" s="85">
        <f t="shared" si="1"/>
        <v>1468.4</v>
      </c>
      <c r="J24" s="12"/>
      <c r="K24" s="75">
        <f t="shared" si="2"/>
        <v>1717.1560000000002</v>
      </c>
      <c r="L24" s="75">
        <f t="shared" si="3"/>
        <v>0</v>
      </c>
      <c r="M24" s="75">
        <f t="shared" si="4"/>
        <v>1717.1560000000002</v>
      </c>
      <c r="N24" s="77"/>
      <c r="O24" s="77"/>
      <c r="P24" s="6"/>
      <c r="Q24" s="6"/>
      <c r="R24" s="6"/>
      <c r="S24" s="6"/>
      <c r="T24" s="6"/>
      <c r="U24" s="6"/>
      <c r="V24" s="6"/>
    </row>
    <row r="25" spans="1:22" ht="12.75">
      <c r="A25" s="95" t="s">
        <v>85</v>
      </c>
      <c r="B25" s="89">
        <v>0</v>
      </c>
      <c r="C25" s="85">
        <v>0</v>
      </c>
      <c r="D25" s="85">
        <v>0</v>
      </c>
      <c r="E25" s="85">
        <f t="shared" si="0"/>
        <v>0</v>
      </c>
      <c r="F25" s="83"/>
      <c r="G25" s="85">
        <v>73.42</v>
      </c>
      <c r="H25" s="85">
        <v>0</v>
      </c>
      <c r="I25" s="85">
        <f t="shared" si="1"/>
        <v>73.42</v>
      </c>
      <c r="J25" s="12"/>
      <c r="K25" s="75">
        <f t="shared" si="2"/>
        <v>73.42</v>
      </c>
      <c r="L25" s="75">
        <f t="shared" si="3"/>
        <v>0</v>
      </c>
      <c r="M25" s="75">
        <f t="shared" si="4"/>
        <v>73.42</v>
      </c>
      <c r="N25" s="77"/>
      <c r="O25" s="77"/>
      <c r="P25" s="6"/>
      <c r="Q25" s="6"/>
      <c r="R25" s="6"/>
      <c r="S25" s="6"/>
      <c r="T25" s="6"/>
      <c r="U25" s="6"/>
      <c r="V25" s="6"/>
    </row>
    <row r="26" spans="1:22" ht="12.75">
      <c r="A26" s="95" t="s">
        <v>23</v>
      </c>
      <c r="B26" s="89">
        <v>248.756</v>
      </c>
      <c r="C26" s="85">
        <v>0</v>
      </c>
      <c r="D26" s="85">
        <v>0</v>
      </c>
      <c r="E26" s="85">
        <f t="shared" si="0"/>
        <v>248.756</v>
      </c>
      <c r="F26" s="83"/>
      <c r="G26" s="85">
        <v>0</v>
      </c>
      <c r="H26" s="85">
        <v>0</v>
      </c>
      <c r="I26" s="85">
        <f t="shared" si="1"/>
        <v>0</v>
      </c>
      <c r="J26" s="12"/>
      <c r="K26" s="75">
        <f t="shared" si="2"/>
        <v>248.756</v>
      </c>
      <c r="L26" s="75">
        <f t="shared" si="3"/>
        <v>0</v>
      </c>
      <c r="M26" s="75">
        <f t="shared" si="4"/>
        <v>248.756</v>
      </c>
      <c r="N26" s="77"/>
      <c r="O26" s="77"/>
      <c r="P26" s="6"/>
      <c r="Q26" s="6"/>
      <c r="R26" s="6"/>
      <c r="S26" s="6"/>
      <c r="T26" s="6"/>
      <c r="U26" s="6"/>
      <c r="V26" s="6"/>
    </row>
    <row r="27" spans="1:22" ht="12.75">
      <c r="A27" s="95" t="s">
        <v>24</v>
      </c>
      <c r="B27" s="89">
        <v>0</v>
      </c>
      <c r="C27" s="85">
        <v>82.91866666666667</v>
      </c>
      <c r="D27" s="85">
        <v>0</v>
      </c>
      <c r="E27" s="85">
        <f t="shared" si="0"/>
        <v>82.91866666666667</v>
      </c>
      <c r="F27" s="83"/>
      <c r="G27" s="85">
        <v>0</v>
      </c>
      <c r="H27" s="85">
        <v>0</v>
      </c>
      <c r="I27" s="85">
        <f t="shared" si="1"/>
        <v>0</v>
      </c>
      <c r="J27" s="12"/>
      <c r="K27" s="75">
        <f t="shared" si="2"/>
        <v>0</v>
      </c>
      <c r="L27" s="75">
        <f t="shared" si="3"/>
        <v>82.91866666666667</v>
      </c>
      <c r="M27" s="75">
        <f t="shared" si="4"/>
        <v>82.91866666666667</v>
      </c>
      <c r="N27" s="77"/>
      <c r="O27" s="77"/>
      <c r="P27" s="6"/>
      <c r="Q27" s="6"/>
      <c r="R27" s="6"/>
      <c r="S27" s="6"/>
      <c r="T27" s="6"/>
      <c r="U27" s="6"/>
      <c r="V27" s="6"/>
    </row>
    <row r="28" spans="1:22" ht="12.75">
      <c r="A28" s="95" t="s">
        <v>81</v>
      </c>
      <c r="B28" s="89">
        <v>0</v>
      </c>
      <c r="C28" s="85">
        <v>82.91866666666667</v>
      </c>
      <c r="D28" s="85">
        <v>0</v>
      </c>
      <c r="E28" s="85">
        <f t="shared" si="0"/>
        <v>82.91866666666667</v>
      </c>
      <c r="F28" s="83"/>
      <c r="G28" s="87">
        <v>0</v>
      </c>
      <c r="H28" s="85">
        <v>0</v>
      </c>
      <c r="I28" s="85">
        <f t="shared" si="1"/>
        <v>0</v>
      </c>
      <c r="J28" s="12"/>
      <c r="K28" s="75">
        <f t="shared" si="2"/>
        <v>0</v>
      </c>
      <c r="L28" s="75">
        <f t="shared" si="3"/>
        <v>82.91866666666667</v>
      </c>
      <c r="M28" s="75">
        <f t="shared" si="4"/>
        <v>82.91866666666667</v>
      </c>
      <c r="N28" s="77"/>
      <c r="O28" s="77"/>
      <c r="P28" s="6"/>
      <c r="Q28" s="6"/>
      <c r="R28" s="6"/>
      <c r="S28" s="6"/>
      <c r="T28" s="6"/>
      <c r="U28" s="6"/>
      <c r="V28" s="6"/>
    </row>
    <row r="29" spans="1:22" ht="12.75">
      <c r="A29" s="95" t="s">
        <v>72</v>
      </c>
      <c r="B29" s="89">
        <v>165.83733333333333</v>
      </c>
      <c r="C29" s="85">
        <v>0</v>
      </c>
      <c r="D29" s="85">
        <v>0</v>
      </c>
      <c r="E29" s="85">
        <f t="shared" si="0"/>
        <v>165.83733333333333</v>
      </c>
      <c r="F29" s="83"/>
      <c r="G29" s="85">
        <v>220.26</v>
      </c>
      <c r="H29" s="87">
        <v>0</v>
      </c>
      <c r="I29" s="85">
        <f t="shared" si="1"/>
        <v>220.26</v>
      </c>
      <c r="J29" s="12"/>
      <c r="K29" s="75">
        <f t="shared" si="2"/>
        <v>386.0973333333333</v>
      </c>
      <c r="L29" s="75">
        <f t="shared" si="3"/>
        <v>0</v>
      </c>
      <c r="M29" s="75">
        <f t="shared" si="4"/>
        <v>386.0973333333333</v>
      </c>
      <c r="N29" s="77"/>
      <c r="O29" s="77"/>
      <c r="P29" s="6"/>
      <c r="Q29" s="6"/>
      <c r="R29" s="6"/>
      <c r="S29" s="6"/>
      <c r="T29" s="6"/>
      <c r="U29" s="6"/>
      <c r="V29" s="6"/>
    </row>
    <row r="30" spans="1:22" ht="12.75">
      <c r="A30" s="95" t="s">
        <v>25</v>
      </c>
      <c r="B30" s="89">
        <v>0</v>
      </c>
      <c r="C30" s="85">
        <v>0</v>
      </c>
      <c r="D30" s="85">
        <v>0</v>
      </c>
      <c r="E30" s="85">
        <f t="shared" si="0"/>
        <v>0</v>
      </c>
      <c r="F30" s="83"/>
      <c r="G30" s="85">
        <v>220.26</v>
      </c>
      <c r="H30" s="87">
        <v>0</v>
      </c>
      <c r="I30" s="85">
        <f t="shared" si="1"/>
        <v>220.26</v>
      </c>
      <c r="J30" s="12"/>
      <c r="K30" s="75">
        <f t="shared" si="2"/>
        <v>220.26</v>
      </c>
      <c r="L30" s="75">
        <f t="shared" si="3"/>
        <v>0</v>
      </c>
      <c r="M30" s="75">
        <f t="shared" si="4"/>
        <v>220.26</v>
      </c>
      <c r="N30" s="77"/>
      <c r="O30" s="77"/>
      <c r="P30" s="6"/>
      <c r="Q30" s="6"/>
      <c r="R30" s="6"/>
      <c r="S30" s="6"/>
      <c r="T30" s="6"/>
      <c r="U30" s="6"/>
      <c r="V30" s="6"/>
    </row>
    <row r="31" spans="1:22" ht="12.75">
      <c r="A31" s="95" t="s">
        <v>26</v>
      </c>
      <c r="B31" s="89">
        <v>0</v>
      </c>
      <c r="C31" s="87">
        <v>0</v>
      </c>
      <c r="D31" s="87">
        <v>0</v>
      </c>
      <c r="E31" s="85">
        <f t="shared" si="0"/>
        <v>0</v>
      </c>
      <c r="F31" s="83"/>
      <c r="G31" s="85">
        <v>0</v>
      </c>
      <c r="H31" s="87">
        <v>0</v>
      </c>
      <c r="I31" s="85">
        <f t="shared" si="1"/>
        <v>0</v>
      </c>
      <c r="J31" s="12"/>
      <c r="K31" s="75">
        <f t="shared" si="2"/>
        <v>0</v>
      </c>
      <c r="L31" s="75">
        <f t="shared" si="3"/>
        <v>0</v>
      </c>
      <c r="M31" s="75">
        <f t="shared" si="4"/>
        <v>0</v>
      </c>
      <c r="N31" s="77"/>
      <c r="O31" s="77"/>
      <c r="P31" s="6"/>
      <c r="Q31" s="6"/>
      <c r="R31" s="6"/>
      <c r="S31" s="6"/>
      <c r="T31" s="6"/>
      <c r="U31" s="6"/>
      <c r="V31" s="6"/>
    </row>
    <row r="32" spans="1:22" ht="12.75">
      <c r="A32" s="95" t="s">
        <v>105</v>
      </c>
      <c r="B32" s="89">
        <v>0</v>
      </c>
      <c r="C32" s="85">
        <v>82.91866666666667</v>
      </c>
      <c r="D32" s="85">
        <v>0</v>
      </c>
      <c r="E32" s="85">
        <f t="shared" si="0"/>
        <v>82.91866666666667</v>
      </c>
      <c r="F32" s="83"/>
      <c r="G32" s="87">
        <v>0</v>
      </c>
      <c r="H32" s="87">
        <v>0</v>
      </c>
      <c r="I32" s="85">
        <f t="shared" si="1"/>
        <v>0</v>
      </c>
      <c r="J32" s="12"/>
      <c r="K32" s="75">
        <f t="shared" si="2"/>
        <v>0</v>
      </c>
      <c r="L32" s="75">
        <f t="shared" si="3"/>
        <v>82.91866666666667</v>
      </c>
      <c r="M32" s="75">
        <f t="shared" si="4"/>
        <v>82.91866666666667</v>
      </c>
      <c r="N32" s="77"/>
      <c r="O32" s="77"/>
      <c r="P32" s="6"/>
      <c r="Q32" s="6"/>
      <c r="R32" s="6"/>
      <c r="S32" s="6"/>
      <c r="T32" s="6"/>
      <c r="U32" s="6"/>
      <c r="V32" s="6"/>
    </row>
    <row r="33" spans="1:22" ht="12.75">
      <c r="A33" s="95" t="s">
        <v>27</v>
      </c>
      <c r="B33" s="89">
        <v>746.2679999999999</v>
      </c>
      <c r="C33" s="85">
        <v>0</v>
      </c>
      <c r="D33" s="87">
        <v>0</v>
      </c>
      <c r="E33" s="85">
        <f t="shared" si="0"/>
        <v>746.2679999999999</v>
      </c>
      <c r="F33" s="83"/>
      <c r="G33" s="85">
        <v>734.2</v>
      </c>
      <c r="H33" s="85">
        <v>73.42</v>
      </c>
      <c r="I33" s="85">
        <f t="shared" si="1"/>
        <v>807.62</v>
      </c>
      <c r="J33" s="12"/>
      <c r="K33" s="75">
        <f t="shared" si="2"/>
        <v>1480.4679999999998</v>
      </c>
      <c r="L33" s="75">
        <f t="shared" si="3"/>
        <v>73.42</v>
      </c>
      <c r="M33" s="75">
        <f t="shared" si="4"/>
        <v>1553.888</v>
      </c>
      <c r="N33" s="77"/>
      <c r="O33" s="77"/>
      <c r="P33" s="6"/>
      <c r="Q33" s="6"/>
      <c r="R33" s="6"/>
      <c r="S33" s="6"/>
      <c r="T33" s="6"/>
      <c r="U33" s="6"/>
      <c r="V33" s="6"/>
    </row>
    <row r="34" spans="1:22" ht="12.75">
      <c r="A34" s="95" t="s">
        <v>28</v>
      </c>
      <c r="B34" s="89">
        <v>248.756</v>
      </c>
      <c r="C34" s="85">
        <v>0</v>
      </c>
      <c r="D34" s="87">
        <v>0</v>
      </c>
      <c r="E34" s="85">
        <f t="shared" si="0"/>
        <v>248.756</v>
      </c>
      <c r="F34" s="80"/>
      <c r="G34" s="85">
        <v>146.84</v>
      </c>
      <c r="H34" s="85">
        <v>73.42</v>
      </c>
      <c r="I34" s="85">
        <f t="shared" si="1"/>
        <v>220.26</v>
      </c>
      <c r="J34" s="77"/>
      <c r="K34" s="75">
        <f t="shared" si="2"/>
        <v>395.596</v>
      </c>
      <c r="L34" s="75">
        <f t="shared" si="3"/>
        <v>73.42</v>
      </c>
      <c r="M34" s="75">
        <f t="shared" si="4"/>
        <v>469.016</v>
      </c>
      <c r="N34" s="77"/>
      <c r="O34" s="77"/>
      <c r="P34" s="6"/>
      <c r="Q34" s="6"/>
      <c r="R34" s="6"/>
      <c r="S34" s="6"/>
      <c r="T34" s="6"/>
      <c r="U34" s="6"/>
      <c r="V34" s="6"/>
    </row>
    <row r="35" spans="1:22" ht="12.75">
      <c r="A35" s="95" t="s">
        <v>29</v>
      </c>
      <c r="B35" s="89">
        <v>0</v>
      </c>
      <c r="C35" s="85">
        <v>0</v>
      </c>
      <c r="D35" s="85">
        <v>0</v>
      </c>
      <c r="E35" s="85">
        <f t="shared" si="0"/>
        <v>0</v>
      </c>
      <c r="F35" s="80"/>
      <c r="G35" s="85">
        <v>0</v>
      </c>
      <c r="H35" s="85">
        <v>0</v>
      </c>
      <c r="I35" s="85">
        <f t="shared" si="1"/>
        <v>0</v>
      </c>
      <c r="J35" s="77"/>
      <c r="K35" s="75">
        <f t="shared" si="2"/>
        <v>0</v>
      </c>
      <c r="L35" s="75">
        <f t="shared" si="3"/>
        <v>0</v>
      </c>
      <c r="M35" s="75">
        <f t="shared" si="4"/>
        <v>0</v>
      </c>
      <c r="N35" s="77"/>
      <c r="O35" s="77"/>
      <c r="P35" s="6"/>
      <c r="Q35" s="6"/>
      <c r="R35" s="6"/>
      <c r="S35" s="6"/>
      <c r="T35" s="6"/>
      <c r="U35" s="6"/>
      <c r="V35" s="6"/>
    </row>
    <row r="36" spans="1:22" ht="12.75">
      <c r="A36" s="95" t="s">
        <v>101</v>
      </c>
      <c r="B36" s="89">
        <v>0</v>
      </c>
      <c r="C36" s="85">
        <v>0</v>
      </c>
      <c r="D36" s="85">
        <v>0</v>
      </c>
      <c r="E36" s="85">
        <f t="shared" si="0"/>
        <v>0</v>
      </c>
      <c r="F36" s="80"/>
      <c r="G36" s="85">
        <v>367.1</v>
      </c>
      <c r="H36" s="85">
        <v>73.42</v>
      </c>
      <c r="I36" s="85">
        <f t="shared" si="1"/>
        <v>440.52000000000004</v>
      </c>
      <c r="J36" s="77"/>
      <c r="K36" s="75">
        <f t="shared" si="2"/>
        <v>367.1</v>
      </c>
      <c r="L36" s="75">
        <f t="shared" si="3"/>
        <v>73.42</v>
      </c>
      <c r="M36" s="75">
        <f t="shared" si="4"/>
        <v>440.52000000000004</v>
      </c>
      <c r="N36" s="77"/>
      <c r="O36" s="77"/>
      <c r="P36" s="6"/>
      <c r="Q36" s="6"/>
      <c r="R36" s="6"/>
      <c r="S36" s="6"/>
      <c r="T36" s="6"/>
      <c r="U36" s="6"/>
      <c r="V36" s="6"/>
    </row>
    <row r="37" spans="1:22" ht="12.75">
      <c r="A37" s="95" t="s">
        <v>30</v>
      </c>
      <c r="B37" s="90">
        <v>82.91866666666667</v>
      </c>
      <c r="C37" s="85">
        <v>165.83733333333333</v>
      </c>
      <c r="D37" s="85">
        <v>2564.1066666666666</v>
      </c>
      <c r="E37" s="85">
        <f t="shared" si="0"/>
        <v>248.756</v>
      </c>
      <c r="F37" s="83"/>
      <c r="G37" s="86">
        <v>146.84</v>
      </c>
      <c r="H37" s="85">
        <v>0</v>
      </c>
      <c r="I37" s="85">
        <f t="shared" si="1"/>
        <v>146.84</v>
      </c>
      <c r="J37" s="12"/>
      <c r="K37" s="75">
        <f t="shared" si="2"/>
        <v>229.75866666666667</v>
      </c>
      <c r="L37" s="75">
        <f t="shared" si="3"/>
        <v>165.83733333333333</v>
      </c>
      <c r="M37" s="75">
        <f t="shared" si="4"/>
        <v>395.596</v>
      </c>
      <c r="N37" s="77"/>
      <c r="O37" s="77"/>
      <c r="P37" s="6"/>
      <c r="Q37" s="6"/>
      <c r="R37" s="6"/>
      <c r="S37" s="6"/>
      <c r="T37" s="6"/>
      <c r="U37" s="6"/>
      <c r="V37" s="6"/>
    </row>
    <row r="38" spans="1:22" ht="12.75">
      <c r="A38" s="96" t="s">
        <v>80</v>
      </c>
      <c r="B38" s="89">
        <v>165.83733333333333</v>
      </c>
      <c r="C38" s="86">
        <v>0</v>
      </c>
      <c r="D38" s="86">
        <v>0</v>
      </c>
      <c r="E38" s="85">
        <f t="shared" si="0"/>
        <v>165.83733333333333</v>
      </c>
      <c r="F38" s="83"/>
      <c r="G38" s="87">
        <v>0</v>
      </c>
      <c r="H38" s="85">
        <v>0</v>
      </c>
      <c r="I38" s="85">
        <f t="shared" si="1"/>
        <v>0</v>
      </c>
      <c r="J38" s="12"/>
      <c r="K38" s="75">
        <f t="shared" si="2"/>
        <v>165.83733333333333</v>
      </c>
      <c r="L38" s="75">
        <f t="shared" si="3"/>
        <v>0</v>
      </c>
      <c r="M38" s="75">
        <f t="shared" si="4"/>
        <v>165.83733333333333</v>
      </c>
      <c r="N38" s="77"/>
      <c r="O38" s="77"/>
      <c r="P38" s="6"/>
      <c r="Q38" s="6"/>
      <c r="R38" s="6"/>
      <c r="S38" s="6"/>
      <c r="T38" s="6"/>
      <c r="U38" s="6"/>
      <c r="V38" s="6"/>
    </row>
    <row r="39" spans="1:22" ht="12.75">
      <c r="A39" s="97" t="s">
        <v>106</v>
      </c>
      <c r="B39" s="89">
        <v>0</v>
      </c>
      <c r="C39" s="87">
        <v>0</v>
      </c>
      <c r="D39" s="86">
        <v>0</v>
      </c>
      <c r="E39" s="85">
        <f t="shared" si="0"/>
        <v>0</v>
      </c>
      <c r="F39" s="83"/>
      <c r="G39" s="85">
        <v>73.42</v>
      </c>
      <c r="H39" s="87">
        <v>0</v>
      </c>
      <c r="I39" s="85">
        <f t="shared" si="1"/>
        <v>73.42</v>
      </c>
      <c r="J39" s="12"/>
      <c r="K39" s="75">
        <f t="shared" si="2"/>
        <v>73.42</v>
      </c>
      <c r="L39" s="75">
        <f t="shared" si="3"/>
        <v>0</v>
      </c>
      <c r="M39" s="75">
        <f t="shared" si="4"/>
        <v>73.42</v>
      </c>
      <c r="N39" s="77"/>
      <c r="O39" s="77"/>
      <c r="P39" s="6"/>
      <c r="Q39" s="6"/>
      <c r="R39" s="6"/>
      <c r="S39" s="6"/>
      <c r="T39" s="6"/>
      <c r="U39" s="6"/>
      <c r="V39" s="6"/>
    </row>
    <row r="40" spans="1:22" ht="12.75">
      <c r="A40" s="95" t="s">
        <v>75</v>
      </c>
      <c r="B40" s="89">
        <v>82.91866666666667</v>
      </c>
      <c r="C40" s="87">
        <v>0</v>
      </c>
      <c r="D40" s="86">
        <v>0</v>
      </c>
      <c r="E40" s="85">
        <f t="shared" si="0"/>
        <v>82.91866666666667</v>
      </c>
      <c r="F40" s="83"/>
      <c r="G40" s="86">
        <v>146.84</v>
      </c>
      <c r="H40" s="86">
        <v>0</v>
      </c>
      <c r="I40" s="85">
        <f t="shared" si="1"/>
        <v>146.84</v>
      </c>
      <c r="J40" s="12"/>
      <c r="K40" s="75">
        <f t="shared" si="2"/>
        <v>229.75866666666667</v>
      </c>
      <c r="L40" s="75">
        <f t="shared" si="3"/>
        <v>0</v>
      </c>
      <c r="M40" s="75">
        <f t="shared" si="4"/>
        <v>229.75866666666667</v>
      </c>
      <c r="N40" s="77"/>
      <c r="O40" s="77"/>
      <c r="P40" s="6"/>
      <c r="Q40" s="6"/>
      <c r="R40" s="6"/>
      <c r="S40" s="6"/>
      <c r="T40" s="6"/>
      <c r="U40" s="6"/>
      <c r="V40" s="6"/>
    </row>
    <row r="41" spans="1:22" ht="12.75">
      <c r="A41" s="96" t="s">
        <v>78</v>
      </c>
      <c r="B41" s="89">
        <v>82.91866666666667</v>
      </c>
      <c r="C41" s="87">
        <v>0</v>
      </c>
      <c r="D41" s="86">
        <v>0</v>
      </c>
      <c r="E41" s="85">
        <f t="shared" si="0"/>
        <v>82.91866666666667</v>
      </c>
      <c r="F41" s="83"/>
      <c r="G41" s="87">
        <v>0</v>
      </c>
      <c r="H41" s="87">
        <v>0</v>
      </c>
      <c r="I41" s="85">
        <f t="shared" si="1"/>
        <v>0</v>
      </c>
      <c r="J41" s="12"/>
      <c r="K41" s="75">
        <f t="shared" si="2"/>
        <v>82.91866666666667</v>
      </c>
      <c r="L41" s="75">
        <f t="shared" si="3"/>
        <v>0</v>
      </c>
      <c r="M41" s="75">
        <f t="shared" si="4"/>
        <v>82.91866666666667</v>
      </c>
      <c r="N41" s="77"/>
      <c r="O41" s="77"/>
      <c r="P41" s="6"/>
      <c r="Q41" s="6"/>
      <c r="R41" s="6"/>
      <c r="S41" s="6"/>
      <c r="T41" s="6"/>
      <c r="U41" s="6"/>
      <c r="V41" s="6"/>
    </row>
    <row r="42" spans="1:22" ht="12.75">
      <c r="A42" s="95" t="s">
        <v>108</v>
      </c>
      <c r="B42" s="89">
        <v>0</v>
      </c>
      <c r="C42" s="85">
        <v>0</v>
      </c>
      <c r="D42" s="87">
        <v>0</v>
      </c>
      <c r="E42" s="85">
        <f t="shared" si="0"/>
        <v>0</v>
      </c>
      <c r="F42" s="83"/>
      <c r="G42" s="87">
        <v>0</v>
      </c>
      <c r="H42" s="87">
        <v>0</v>
      </c>
      <c r="I42" s="85">
        <f t="shared" si="1"/>
        <v>0</v>
      </c>
      <c r="J42" s="12"/>
      <c r="K42" s="75">
        <f t="shared" si="2"/>
        <v>0</v>
      </c>
      <c r="L42" s="75">
        <f t="shared" si="3"/>
        <v>0</v>
      </c>
      <c r="M42" s="75">
        <f t="shared" si="4"/>
        <v>0</v>
      </c>
      <c r="N42" s="77"/>
      <c r="O42" s="77"/>
      <c r="P42" s="6"/>
      <c r="Q42" s="6"/>
      <c r="R42" s="6"/>
      <c r="S42" s="6"/>
      <c r="T42" s="6"/>
      <c r="U42" s="6"/>
      <c r="V42" s="6"/>
    </row>
    <row r="43" spans="1:22" ht="12.75">
      <c r="A43" s="96" t="s">
        <v>79</v>
      </c>
      <c r="B43" s="89">
        <v>82.91866666666667</v>
      </c>
      <c r="C43" s="85">
        <v>0</v>
      </c>
      <c r="D43" s="86">
        <v>0</v>
      </c>
      <c r="E43" s="85">
        <f t="shared" si="0"/>
        <v>82.91866666666667</v>
      </c>
      <c r="F43" s="83"/>
      <c r="G43" s="87">
        <v>0</v>
      </c>
      <c r="H43" s="87">
        <v>0</v>
      </c>
      <c r="I43" s="85">
        <f t="shared" si="1"/>
        <v>0</v>
      </c>
      <c r="J43" s="12"/>
      <c r="K43" s="75">
        <f t="shared" si="2"/>
        <v>82.91866666666667</v>
      </c>
      <c r="L43" s="75">
        <f t="shared" si="3"/>
        <v>0</v>
      </c>
      <c r="M43" s="75">
        <f t="shared" si="4"/>
        <v>82.91866666666667</v>
      </c>
      <c r="N43" s="77"/>
      <c r="O43" s="77"/>
      <c r="P43" s="6"/>
      <c r="Q43" s="6"/>
      <c r="R43" s="6"/>
      <c r="S43" s="6"/>
      <c r="T43" s="6"/>
      <c r="U43" s="6"/>
      <c r="V43" s="6"/>
    </row>
    <row r="44" spans="1:22" ht="12.75">
      <c r="A44" s="97" t="s">
        <v>86</v>
      </c>
      <c r="B44" s="89">
        <v>0</v>
      </c>
      <c r="C44" s="86">
        <v>0</v>
      </c>
      <c r="D44" s="86">
        <v>0</v>
      </c>
      <c r="E44" s="85">
        <f t="shared" si="0"/>
        <v>0</v>
      </c>
      <c r="F44" s="83"/>
      <c r="G44" s="85">
        <v>73.42</v>
      </c>
      <c r="H44" s="87">
        <v>0</v>
      </c>
      <c r="I44" s="85">
        <f t="shared" si="1"/>
        <v>73.42</v>
      </c>
      <c r="J44" s="12"/>
      <c r="K44" s="75">
        <f t="shared" si="2"/>
        <v>73.42</v>
      </c>
      <c r="L44" s="75">
        <f t="shared" si="3"/>
        <v>0</v>
      </c>
      <c r="M44" s="75">
        <f t="shared" si="4"/>
        <v>73.42</v>
      </c>
      <c r="N44" s="77"/>
      <c r="O44" s="77"/>
      <c r="P44" s="6"/>
      <c r="Q44" s="6"/>
      <c r="R44" s="6"/>
      <c r="S44" s="6"/>
      <c r="T44" s="6"/>
      <c r="U44" s="6"/>
      <c r="V44" s="6"/>
    </row>
    <row r="45" spans="1:22" ht="12.75">
      <c r="A45" s="95" t="s">
        <v>31</v>
      </c>
      <c r="B45" s="89">
        <v>0</v>
      </c>
      <c r="C45" s="87">
        <v>0</v>
      </c>
      <c r="D45" s="86">
        <v>0</v>
      </c>
      <c r="E45" s="85">
        <f t="shared" si="0"/>
        <v>0</v>
      </c>
      <c r="F45" s="83"/>
      <c r="G45" s="85">
        <v>73.42</v>
      </c>
      <c r="H45" s="87">
        <v>0</v>
      </c>
      <c r="I45" s="85">
        <f t="shared" si="1"/>
        <v>73.42</v>
      </c>
      <c r="J45" s="12"/>
      <c r="K45" s="75">
        <f t="shared" si="2"/>
        <v>73.42</v>
      </c>
      <c r="L45" s="75">
        <f t="shared" si="3"/>
        <v>0</v>
      </c>
      <c r="M45" s="75">
        <f t="shared" si="4"/>
        <v>73.42</v>
      </c>
      <c r="N45" s="77"/>
      <c r="O45" s="77"/>
      <c r="P45" s="6"/>
      <c r="Q45" s="6"/>
      <c r="R45" s="6"/>
      <c r="S45" s="6"/>
      <c r="T45" s="6"/>
      <c r="U45" s="6"/>
      <c r="V45" s="6"/>
    </row>
    <row r="46" spans="1:22" ht="12.75">
      <c r="A46" s="95" t="s">
        <v>32</v>
      </c>
      <c r="B46" s="89">
        <v>82.91866666666667</v>
      </c>
      <c r="C46" s="86">
        <v>165.83733333333333</v>
      </c>
      <c r="D46" s="85">
        <v>1923.08</v>
      </c>
      <c r="E46" s="85">
        <f t="shared" si="0"/>
        <v>248.756</v>
      </c>
      <c r="F46" s="83"/>
      <c r="G46" s="86">
        <v>367.1</v>
      </c>
      <c r="H46" s="85">
        <v>146.84</v>
      </c>
      <c r="I46" s="85">
        <f t="shared" si="1"/>
        <v>513.94</v>
      </c>
      <c r="J46" s="12"/>
      <c r="K46" s="75">
        <f t="shared" si="2"/>
        <v>450.0186666666667</v>
      </c>
      <c r="L46" s="75">
        <f t="shared" si="3"/>
        <v>312.6773333333333</v>
      </c>
      <c r="M46" s="75">
        <f t="shared" si="4"/>
        <v>762.696</v>
      </c>
      <c r="N46" s="77"/>
      <c r="O46" s="77"/>
      <c r="P46" s="6"/>
      <c r="Q46" s="6"/>
      <c r="R46" s="6"/>
      <c r="S46" s="6"/>
      <c r="T46" s="6"/>
      <c r="U46" s="6"/>
      <c r="V46" s="6"/>
    </row>
    <row r="47" spans="1:22" ht="12.75">
      <c r="A47" s="93" t="s">
        <v>33</v>
      </c>
      <c r="B47" s="89">
        <v>497.512</v>
      </c>
      <c r="C47" s="85">
        <v>414.5933333333333</v>
      </c>
      <c r="D47" s="85">
        <v>5128.213333333333</v>
      </c>
      <c r="E47" s="85">
        <f t="shared" si="0"/>
        <v>912.1053333333333</v>
      </c>
      <c r="F47" s="83"/>
      <c r="G47" s="86">
        <v>513.94</v>
      </c>
      <c r="H47" s="85">
        <v>367.1</v>
      </c>
      <c r="I47" s="85">
        <f t="shared" si="1"/>
        <v>881.0400000000001</v>
      </c>
      <c r="J47" s="12"/>
      <c r="K47" s="75">
        <f t="shared" si="2"/>
        <v>1011.452</v>
      </c>
      <c r="L47" s="75">
        <f t="shared" si="3"/>
        <v>781.6933333333334</v>
      </c>
      <c r="M47" s="75">
        <f t="shared" si="4"/>
        <v>1793.1453333333334</v>
      </c>
      <c r="N47" s="80"/>
      <c r="O47" s="77"/>
      <c r="P47" s="6"/>
      <c r="Q47" s="6"/>
      <c r="R47" s="6"/>
      <c r="S47" s="6"/>
      <c r="T47" s="6"/>
      <c r="U47" s="6"/>
      <c r="V47" s="6"/>
    </row>
    <row r="48" spans="1:22" ht="12.75">
      <c r="A48" s="93"/>
      <c r="B48" s="82"/>
      <c r="C48" s="81"/>
      <c r="D48" s="81"/>
      <c r="E48" s="80"/>
      <c r="F48" s="80"/>
      <c r="G48" s="84"/>
      <c r="H48" s="84"/>
      <c r="I48" s="101"/>
      <c r="J48" s="77"/>
      <c r="K48" s="80"/>
      <c r="L48" s="80"/>
      <c r="M48" s="77"/>
      <c r="N48" s="77"/>
      <c r="O48" s="77"/>
      <c r="P48" s="6"/>
      <c r="Q48" s="6"/>
      <c r="R48" s="6"/>
      <c r="S48" s="6"/>
      <c r="T48" s="6"/>
      <c r="U48" s="6"/>
      <c r="V48" s="6"/>
    </row>
    <row r="49" spans="1:22" ht="12.75">
      <c r="A49" s="94" t="s">
        <v>34</v>
      </c>
      <c r="B49" s="82"/>
      <c r="C49" s="81"/>
      <c r="D49" s="81"/>
      <c r="E49" s="80"/>
      <c r="F49" s="80"/>
      <c r="G49" s="84"/>
      <c r="H49" s="84"/>
      <c r="I49" s="80"/>
      <c r="J49" s="77"/>
      <c r="K49" s="77"/>
      <c r="L49" s="77"/>
      <c r="M49" s="77"/>
      <c r="N49" s="77"/>
      <c r="O49" s="77"/>
      <c r="P49" s="6"/>
      <c r="Q49" s="6"/>
      <c r="R49" s="6"/>
      <c r="S49" s="6"/>
      <c r="T49" s="6"/>
      <c r="U49" s="6"/>
      <c r="V49" s="6"/>
    </row>
    <row r="50" spans="1:22" ht="12.75">
      <c r="A50" s="98" t="s">
        <v>35</v>
      </c>
      <c r="B50" s="90">
        <v>912.1053333333332</v>
      </c>
      <c r="C50" s="86">
        <v>0</v>
      </c>
      <c r="D50" s="86">
        <v>0</v>
      </c>
      <c r="E50" s="85">
        <f>SUM(B50:C50)</f>
        <v>912.1053333333332</v>
      </c>
      <c r="F50" s="83"/>
      <c r="G50" s="86">
        <v>587.36</v>
      </c>
      <c r="H50" s="86">
        <v>0</v>
      </c>
      <c r="I50" s="85">
        <f>SUM(G50:H50)</f>
        <v>587.36</v>
      </c>
      <c r="J50" s="12"/>
      <c r="K50" s="75">
        <f>B50+G50</f>
        <v>1499.465333333333</v>
      </c>
      <c r="L50" s="75">
        <f>C50+H50</f>
        <v>0</v>
      </c>
      <c r="M50" s="75">
        <f>SUM(K50:L50)</f>
        <v>1499.465333333333</v>
      </c>
      <c r="N50" s="77"/>
      <c r="O50" s="77"/>
      <c r="P50" s="6"/>
      <c r="Q50" s="6"/>
      <c r="R50" s="6"/>
      <c r="S50" s="6"/>
      <c r="T50" s="6"/>
      <c r="U50" s="6"/>
      <c r="V50" s="6"/>
    </row>
    <row r="51" spans="1:22" ht="12.75">
      <c r="A51" s="98" t="s">
        <v>36</v>
      </c>
      <c r="B51" s="89">
        <v>82.91866666666667</v>
      </c>
      <c r="C51" s="86">
        <v>0</v>
      </c>
      <c r="D51" s="85">
        <v>641.0266666666666</v>
      </c>
      <c r="E51" s="85">
        <f aca="true" t="shared" si="5" ref="E51:E62">SUM(B51:C51)</f>
        <v>82.91866666666667</v>
      </c>
      <c r="F51" s="83"/>
      <c r="G51" s="86">
        <v>0</v>
      </c>
      <c r="H51" s="86">
        <v>0</v>
      </c>
      <c r="I51" s="85">
        <f aca="true" t="shared" si="6" ref="I51:I62">SUM(G51:H51)</f>
        <v>0</v>
      </c>
      <c r="J51" s="12"/>
      <c r="K51" s="75">
        <f aca="true" t="shared" si="7" ref="K51:K62">B51+G51</f>
        <v>82.91866666666667</v>
      </c>
      <c r="L51" s="75">
        <f aca="true" t="shared" si="8" ref="L51:L62">C51+H51</f>
        <v>0</v>
      </c>
      <c r="M51" s="75">
        <f aca="true" t="shared" si="9" ref="M51:M62">SUM(K51:L51)</f>
        <v>82.91866666666667</v>
      </c>
      <c r="N51" s="77"/>
      <c r="O51" s="77"/>
      <c r="P51" s="6"/>
      <c r="Q51" s="6"/>
      <c r="R51" s="6"/>
      <c r="S51" s="6"/>
      <c r="T51" s="6"/>
      <c r="U51" s="6"/>
      <c r="V51" s="6"/>
    </row>
    <row r="52" spans="1:22" ht="12.75">
      <c r="A52" s="96" t="s">
        <v>92</v>
      </c>
      <c r="B52" s="89">
        <v>165.83733333333333</v>
      </c>
      <c r="C52" s="86">
        <v>0</v>
      </c>
      <c r="D52" s="85">
        <v>0</v>
      </c>
      <c r="E52" s="85">
        <f t="shared" si="5"/>
        <v>165.83733333333333</v>
      </c>
      <c r="F52" s="80"/>
      <c r="G52" s="86">
        <v>0</v>
      </c>
      <c r="H52" s="86">
        <v>0</v>
      </c>
      <c r="I52" s="85">
        <f t="shared" si="6"/>
        <v>0</v>
      </c>
      <c r="J52" s="77"/>
      <c r="K52" s="75">
        <f t="shared" si="7"/>
        <v>165.83733333333333</v>
      </c>
      <c r="L52" s="75">
        <f t="shared" si="8"/>
        <v>0</v>
      </c>
      <c r="M52" s="75">
        <f t="shared" si="9"/>
        <v>165.83733333333333</v>
      </c>
      <c r="N52" s="77"/>
      <c r="O52" s="77"/>
      <c r="P52" s="6"/>
      <c r="Q52" s="6"/>
      <c r="R52" s="6"/>
      <c r="S52" s="6"/>
      <c r="T52" s="6"/>
      <c r="U52" s="6"/>
      <c r="V52" s="6"/>
    </row>
    <row r="53" spans="1:22" ht="12.75">
      <c r="A53" s="96" t="s">
        <v>91</v>
      </c>
      <c r="B53" s="89">
        <v>248.756</v>
      </c>
      <c r="C53" s="86">
        <v>0</v>
      </c>
      <c r="D53" s="85">
        <v>0</v>
      </c>
      <c r="E53" s="85">
        <f t="shared" si="5"/>
        <v>248.756</v>
      </c>
      <c r="F53" s="80"/>
      <c r="G53" s="86">
        <v>0</v>
      </c>
      <c r="H53" s="85">
        <v>0</v>
      </c>
      <c r="I53" s="85">
        <f t="shared" si="6"/>
        <v>0</v>
      </c>
      <c r="J53" s="77"/>
      <c r="K53" s="75">
        <f t="shared" si="7"/>
        <v>248.756</v>
      </c>
      <c r="L53" s="75">
        <f t="shared" si="8"/>
        <v>0</v>
      </c>
      <c r="M53" s="75">
        <f t="shared" si="9"/>
        <v>248.756</v>
      </c>
      <c r="N53" s="77"/>
      <c r="O53" s="77"/>
      <c r="P53" s="6"/>
      <c r="Q53" s="6"/>
      <c r="R53" s="6"/>
      <c r="S53" s="6"/>
      <c r="T53" s="6"/>
      <c r="U53" s="6"/>
      <c r="V53" s="6"/>
    </row>
    <row r="54" spans="1:22" ht="12.75">
      <c r="A54" s="98" t="s">
        <v>37</v>
      </c>
      <c r="B54" s="90">
        <v>0</v>
      </c>
      <c r="C54" s="86">
        <v>0</v>
      </c>
      <c r="D54" s="87">
        <v>0</v>
      </c>
      <c r="E54" s="85">
        <f t="shared" si="5"/>
        <v>0</v>
      </c>
      <c r="F54" s="83"/>
      <c r="G54" s="86">
        <v>0</v>
      </c>
      <c r="H54" s="88">
        <v>0</v>
      </c>
      <c r="I54" s="85">
        <f t="shared" si="6"/>
        <v>0</v>
      </c>
      <c r="J54" s="12"/>
      <c r="K54" s="75">
        <f t="shared" si="7"/>
        <v>0</v>
      </c>
      <c r="L54" s="75">
        <f t="shared" si="8"/>
        <v>0</v>
      </c>
      <c r="M54" s="75">
        <f t="shared" si="9"/>
        <v>0</v>
      </c>
      <c r="N54" s="77"/>
      <c r="O54" s="77"/>
      <c r="P54" s="6"/>
      <c r="Q54" s="6"/>
      <c r="R54" s="6"/>
      <c r="S54" s="6"/>
      <c r="T54" s="6"/>
      <c r="U54" s="6"/>
      <c r="V54" s="6"/>
    </row>
    <row r="55" spans="1:22" ht="12.75">
      <c r="A55" s="98" t="s">
        <v>90</v>
      </c>
      <c r="B55" s="89">
        <v>82.91866666666667</v>
      </c>
      <c r="C55" s="86">
        <v>0</v>
      </c>
      <c r="D55" s="87">
        <v>0</v>
      </c>
      <c r="E55" s="85">
        <f t="shared" si="5"/>
        <v>82.91866666666667</v>
      </c>
      <c r="F55" s="83"/>
      <c r="G55" s="86">
        <v>0</v>
      </c>
      <c r="H55" s="88">
        <v>0</v>
      </c>
      <c r="I55" s="85">
        <f t="shared" si="6"/>
        <v>0</v>
      </c>
      <c r="J55" s="12"/>
      <c r="K55" s="75">
        <f t="shared" si="7"/>
        <v>82.91866666666667</v>
      </c>
      <c r="L55" s="75">
        <f t="shared" si="8"/>
        <v>0</v>
      </c>
      <c r="M55" s="75">
        <f t="shared" si="9"/>
        <v>82.91866666666667</v>
      </c>
      <c r="N55" s="77"/>
      <c r="O55" s="77"/>
      <c r="P55" s="6"/>
      <c r="Q55" s="6"/>
      <c r="R55" s="6"/>
      <c r="S55" s="6"/>
      <c r="T55" s="6"/>
      <c r="U55" s="6"/>
      <c r="V55" s="6"/>
    </row>
    <row r="56" spans="1:22" ht="12.75">
      <c r="A56" s="98" t="s">
        <v>38</v>
      </c>
      <c r="B56" s="89">
        <v>0</v>
      </c>
      <c r="C56" s="86">
        <v>0</v>
      </c>
      <c r="D56" s="87">
        <v>0</v>
      </c>
      <c r="E56" s="85">
        <f t="shared" si="5"/>
        <v>0</v>
      </c>
      <c r="F56" s="83"/>
      <c r="G56" s="86">
        <v>0</v>
      </c>
      <c r="H56" s="88">
        <v>0</v>
      </c>
      <c r="I56" s="85">
        <f t="shared" si="6"/>
        <v>0</v>
      </c>
      <c r="J56" s="12"/>
      <c r="K56" s="75">
        <f t="shared" si="7"/>
        <v>0</v>
      </c>
      <c r="L56" s="75">
        <f t="shared" si="8"/>
        <v>0</v>
      </c>
      <c r="M56" s="75">
        <f t="shared" si="9"/>
        <v>0</v>
      </c>
      <c r="N56" s="77"/>
      <c r="O56" s="77"/>
      <c r="P56" s="6"/>
      <c r="Q56" s="6"/>
      <c r="R56" s="6"/>
      <c r="S56" s="6"/>
      <c r="T56" s="6"/>
      <c r="U56" s="6"/>
      <c r="V56" s="6"/>
    </row>
    <row r="57" spans="1:22" ht="12.75">
      <c r="A57" s="98" t="s">
        <v>39</v>
      </c>
      <c r="B57" s="89">
        <v>6882.249333333333</v>
      </c>
      <c r="C57" s="85">
        <v>7960.192</v>
      </c>
      <c r="D57" s="85">
        <v>17948.746666666666</v>
      </c>
      <c r="E57" s="85">
        <f t="shared" si="5"/>
        <v>14842.441333333332</v>
      </c>
      <c r="F57" s="80"/>
      <c r="G57" s="86">
        <v>2643.12</v>
      </c>
      <c r="H57" s="85">
        <v>1394.98</v>
      </c>
      <c r="I57" s="85">
        <f t="shared" si="6"/>
        <v>4038.1</v>
      </c>
      <c r="J57" s="77"/>
      <c r="K57" s="75">
        <f t="shared" si="7"/>
        <v>9525.369333333332</v>
      </c>
      <c r="L57" s="75">
        <f t="shared" si="8"/>
        <v>9355.172</v>
      </c>
      <c r="M57" s="75">
        <f t="shared" si="9"/>
        <v>18880.541333333334</v>
      </c>
      <c r="N57" s="77"/>
      <c r="O57" s="77"/>
      <c r="P57" s="6"/>
      <c r="Q57" s="6"/>
      <c r="R57" s="6"/>
      <c r="S57" s="6"/>
      <c r="T57" s="6"/>
      <c r="U57" s="6"/>
      <c r="V57" s="6"/>
    </row>
    <row r="58" spans="1:22" ht="12.75">
      <c r="A58" s="98" t="s">
        <v>40</v>
      </c>
      <c r="B58" s="89">
        <v>497.512</v>
      </c>
      <c r="C58" s="86">
        <v>0</v>
      </c>
      <c r="D58" s="85">
        <v>3205.133333333333</v>
      </c>
      <c r="E58" s="85">
        <f t="shared" si="5"/>
        <v>497.512</v>
      </c>
      <c r="F58" s="80"/>
      <c r="G58" s="86">
        <v>73.42</v>
      </c>
      <c r="H58" s="85">
        <v>0</v>
      </c>
      <c r="I58" s="85">
        <f t="shared" si="6"/>
        <v>73.42</v>
      </c>
      <c r="J58" s="77"/>
      <c r="K58" s="75">
        <f t="shared" si="7"/>
        <v>570.932</v>
      </c>
      <c r="L58" s="75">
        <f t="shared" si="8"/>
        <v>0</v>
      </c>
      <c r="M58" s="75">
        <f t="shared" si="9"/>
        <v>570.932</v>
      </c>
      <c r="N58" s="77"/>
      <c r="O58" s="77"/>
      <c r="P58" s="6"/>
      <c r="Q58" s="6"/>
      <c r="R58" s="6"/>
      <c r="S58" s="6"/>
      <c r="T58" s="6"/>
      <c r="U58" s="6"/>
      <c r="V58" s="6"/>
    </row>
    <row r="59" spans="1:22" ht="12.75">
      <c r="A59" s="98" t="s">
        <v>41</v>
      </c>
      <c r="B59" s="90">
        <v>248.756</v>
      </c>
      <c r="C59" s="86">
        <v>497.512</v>
      </c>
      <c r="D59" s="85">
        <v>28846.2</v>
      </c>
      <c r="E59" s="85">
        <f t="shared" si="5"/>
        <v>746.268</v>
      </c>
      <c r="F59" s="83"/>
      <c r="G59" s="86">
        <v>146.84</v>
      </c>
      <c r="H59" s="85">
        <v>220.26</v>
      </c>
      <c r="I59" s="85">
        <f t="shared" si="6"/>
        <v>367.1</v>
      </c>
      <c r="J59" s="12"/>
      <c r="K59" s="75">
        <f t="shared" si="7"/>
        <v>395.596</v>
      </c>
      <c r="L59" s="75">
        <f t="shared" si="8"/>
        <v>717.7719999999999</v>
      </c>
      <c r="M59" s="75">
        <f t="shared" si="9"/>
        <v>1113.368</v>
      </c>
      <c r="N59" s="77"/>
      <c r="O59" s="77"/>
      <c r="P59" s="6"/>
      <c r="Q59" s="6"/>
      <c r="R59" s="6"/>
      <c r="S59" s="6"/>
      <c r="T59" s="6"/>
      <c r="U59" s="6"/>
      <c r="V59" s="6"/>
    </row>
    <row r="60" spans="1:22" ht="12.75">
      <c r="A60" s="98" t="s">
        <v>74</v>
      </c>
      <c r="B60" s="89">
        <v>82.91866666666667</v>
      </c>
      <c r="C60" s="85">
        <v>0</v>
      </c>
      <c r="D60" s="85">
        <v>3205.133333333333</v>
      </c>
      <c r="E60" s="85">
        <f t="shared" si="5"/>
        <v>82.91866666666667</v>
      </c>
      <c r="F60" s="83"/>
      <c r="G60" s="85">
        <v>0</v>
      </c>
      <c r="H60" s="85">
        <v>0</v>
      </c>
      <c r="I60" s="85">
        <f t="shared" si="6"/>
        <v>0</v>
      </c>
      <c r="J60" s="12"/>
      <c r="K60" s="75">
        <f t="shared" si="7"/>
        <v>82.91866666666667</v>
      </c>
      <c r="L60" s="75">
        <f t="shared" si="8"/>
        <v>0</v>
      </c>
      <c r="M60" s="75">
        <f t="shared" si="9"/>
        <v>82.91866666666667</v>
      </c>
      <c r="N60" s="77"/>
      <c r="O60" s="77"/>
      <c r="P60" s="6"/>
      <c r="Q60" s="6"/>
      <c r="R60" s="6"/>
      <c r="S60" s="6"/>
      <c r="T60" s="6"/>
      <c r="U60" s="6"/>
      <c r="V60" s="6"/>
    </row>
    <row r="61" spans="1:22" ht="12.75">
      <c r="A61" s="98" t="s">
        <v>42</v>
      </c>
      <c r="B61" s="89">
        <v>912.1053333333332</v>
      </c>
      <c r="C61" s="88">
        <v>0</v>
      </c>
      <c r="D61" s="85">
        <v>1282.0533333333333</v>
      </c>
      <c r="E61" s="85">
        <f t="shared" si="5"/>
        <v>912.1053333333332</v>
      </c>
      <c r="F61" s="83"/>
      <c r="G61" s="86">
        <v>0</v>
      </c>
      <c r="H61" s="87">
        <v>0</v>
      </c>
      <c r="I61" s="85">
        <f t="shared" si="6"/>
        <v>0</v>
      </c>
      <c r="J61" s="12"/>
      <c r="K61" s="75">
        <f t="shared" si="7"/>
        <v>912.1053333333332</v>
      </c>
      <c r="L61" s="75">
        <f t="shared" si="8"/>
        <v>0</v>
      </c>
      <c r="M61" s="75">
        <f t="shared" si="9"/>
        <v>912.1053333333332</v>
      </c>
      <c r="N61" s="77"/>
      <c r="O61" s="77"/>
      <c r="P61" s="6"/>
      <c r="Q61" s="6"/>
      <c r="R61" s="6"/>
      <c r="S61" s="6"/>
      <c r="T61" s="6"/>
      <c r="U61" s="6"/>
      <c r="V61" s="6"/>
    </row>
    <row r="62" spans="1:22" ht="12.75">
      <c r="A62" s="98" t="s">
        <v>100</v>
      </c>
      <c r="B62" s="89">
        <v>0</v>
      </c>
      <c r="C62" s="86">
        <v>0</v>
      </c>
      <c r="D62" s="86">
        <v>0</v>
      </c>
      <c r="E62" s="85">
        <f t="shared" si="5"/>
        <v>0</v>
      </c>
      <c r="F62" s="83"/>
      <c r="G62" s="85">
        <v>73.42</v>
      </c>
      <c r="H62" s="87">
        <v>0</v>
      </c>
      <c r="I62" s="85">
        <f t="shared" si="6"/>
        <v>73.42</v>
      </c>
      <c r="J62" s="12"/>
      <c r="K62" s="75">
        <f t="shared" si="7"/>
        <v>73.42</v>
      </c>
      <c r="L62" s="75">
        <f t="shared" si="8"/>
        <v>0</v>
      </c>
      <c r="M62" s="75">
        <f t="shared" si="9"/>
        <v>73.42</v>
      </c>
      <c r="N62" s="77"/>
      <c r="O62" s="77"/>
      <c r="P62" s="6"/>
      <c r="Q62" s="6"/>
      <c r="R62" s="6"/>
      <c r="S62" s="6"/>
      <c r="T62" s="6"/>
      <c r="U62" s="6"/>
      <c r="V62" s="6"/>
    </row>
    <row r="63" spans="1:22" ht="12.75">
      <c r="A63" s="98"/>
      <c r="B63" s="82"/>
      <c r="C63" s="81"/>
      <c r="D63" s="82"/>
      <c r="E63" s="82"/>
      <c r="F63" s="83"/>
      <c r="G63" s="84"/>
      <c r="H63" s="84"/>
      <c r="I63" s="101"/>
      <c r="J63" s="12"/>
      <c r="K63" s="79"/>
      <c r="L63" s="79"/>
      <c r="M63" s="79"/>
      <c r="N63" s="77"/>
      <c r="O63" s="77"/>
      <c r="P63" s="6"/>
      <c r="Q63" s="6"/>
      <c r="R63" s="6"/>
      <c r="S63" s="6"/>
      <c r="T63" s="6"/>
      <c r="U63" s="6"/>
      <c r="V63" s="6"/>
    </row>
    <row r="64" spans="1:22" ht="12.75">
      <c r="A64" s="99" t="s">
        <v>43</v>
      </c>
      <c r="B64" s="82"/>
      <c r="C64" s="81"/>
      <c r="D64" s="82"/>
      <c r="E64" s="80"/>
      <c r="F64" s="80"/>
      <c r="G64" s="84"/>
      <c r="H64" s="84"/>
      <c r="I64" s="80"/>
      <c r="J64" s="77"/>
      <c r="K64" s="77"/>
      <c r="L64" s="77"/>
      <c r="M64" s="77"/>
      <c r="N64" s="77"/>
      <c r="O64" s="77"/>
      <c r="P64" s="6"/>
      <c r="Q64" s="6"/>
      <c r="R64" s="6"/>
      <c r="S64" s="6"/>
      <c r="T64" s="6"/>
      <c r="U64" s="6"/>
      <c r="V64" s="6"/>
    </row>
    <row r="65" spans="1:22" ht="12.75">
      <c r="A65" s="98" t="s">
        <v>44</v>
      </c>
      <c r="B65" s="89">
        <v>2404.6413333333335</v>
      </c>
      <c r="C65" s="86">
        <v>580.4306666666666</v>
      </c>
      <c r="D65" s="86">
        <v>0</v>
      </c>
      <c r="E65" s="86">
        <f>SUM(B65:C65)</f>
        <v>2985.072</v>
      </c>
      <c r="F65" s="80"/>
      <c r="G65" s="86">
        <v>1248.14</v>
      </c>
      <c r="H65" s="85">
        <v>220.26</v>
      </c>
      <c r="I65" s="86">
        <f>SUM(G65:H65)</f>
        <v>1468.4</v>
      </c>
      <c r="J65" s="77"/>
      <c r="K65" s="86">
        <f aca="true" t="shared" si="10" ref="K65:L68">B65+G65</f>
        <v>3652.7813333333334</v>
      </c>
      <c r="L65" s="86">
        <f t="shared" si="10"/>
        <v>800.6906666666666</v>
      </c>
      <c r="M65" s="86">
        <f>SUM(K65:L65)</f>
        <v>4453.472</v>
      </c>
      <c r="N65" s="77"/>
      <c r="O65" s="77"/>
      <c r="P65" s="6"/>
      <c r="Q65" s="6"/>
      <c r="R65" s="6"/>
      <c r="S65" s="6"/>
      <c r="T65" s="6"/>
      <c r="U65" s="6"/>
      <c r="V65" s="6"/>
    </row>
    <row r="66" spans="1:22" ht="12.75">
      <c r="A66" s="98" t="s">
        <v>107</v>
      </c>
      <c r="B66" s="89">
        <v>0</v>
      </c>
      <c r="C66" s="86">
        <v>0</v>
      </c>
      <c r="D66" s="86">
        <v>0</v>
      </c>
      <c r="E66" s="86">
        <v>0</v>
      </c>
      <c r="F66" s="80"/>
      <c r="G66" s="85">
        <v>73.42</v>
      </c>
      <c r="H66" s="85">
        <v>0</v>
      </c>
      <c r="I66" s="86">
        <f>SUM(G66:H66)</f>
        <v>73.42</v>
      </c>
      <c r="J66" s="77"/>
      <c r="K66" s="86">
        <f t="shared" si="10"/>
        <v>73.42</v>
      </c>
      <c r="L66" s="86">
        <f t="shared" si="10"/>
        <v>0</v>
      </c>
      <c r="M66" s="86">
        <f>SUM(K66:L66)</f>
        <v>73.42</v>
      </c>
      <c r="N66" s="77"/>
      <c r="O66" s="77"/>
      <c r="P66" s="6"/>
      <c r="Q66" s="6"/>
      <c r="R66" s="6"/>
      <c r="S66" s="6"/>
      <c r="T66" s="6"/>
      <c r="U66" s="6"/>
      <c r="V66" s="6"/>
    </row>
    <row r="67" spans="1:22" ht="12.75">
      <c r="A67" s="98" t="s">
        <v>45</v>
      </c>
      <c r="B67" s="90">
        <v>0</v>
      </c>
      <c r="C67" s="85">
        <v>0</v>
      </c>
      <c r="D67" s="86">
        <v>0</v>
      </c>
      <c r="E67" s="86">
        <f>SUM(B67:C67)</f>
        <v>0</v>
      </c>
      <c r="F67" s="83"/>
      <c r="G67" s="85">
        <v>0</v>
      </c>
      <c r="H67" s="85">
        <v>0</v>
      </c>
      <c r="I67" s="86">
        <f>SUM(G67:H67)</f>
        <v>0</v>
      </c>
      <c r="J67" s="12"/>
      <c r="K67" s="86">
        <f t="shared" si="10"/>
        <v>0</v>
      </c>
      <c r="L67" s="86">
        <f t="shared" si="10"/>
        <v>0</v>
      </c>
      <c r="M67" s="86">
        <f>SUM(K67:L67)</f>
        <v>0</v>
      </c>
      <c r="N67" s="77"/>
      <c r="O67" s="77"/>
      <c r="P67" s="6"/>
      <c r="Q67" s="6"/>
      <c r="R67" s="6"/>
      <c r="S67" s="6"/>
      <c r="T67" s="6"/>
      <c r="U67" s="6"/>
      <c r="V67" s="6"/>
    </row>
    <row r="68" spans="1:22" ht="12.75">
      <c r="A68" s="98" t="s">
        <v>33</v>
      </c>
      <c r="B68" s="89">
        <v>497.512</v>
      </c>
      <c r="C68" s="85">
        <v>165.83733333333333</v>
      </c>
      <c r="D68" s="86">
        <v>0</v>
      </c>
      <c r="E68" s="86">
        <f>SUM(B68:C68)</f>
        <v>663.3493333333333</v>
      </c>
      <c r="F68" s="83"/>
      <c r="G68" s="86">
        <v>0</v>
      </c>
      <c r="H68" s="86">
        <v>0</v>
      </c>
      <c r="I68" s="86">
        <f>SUM(G68:H68)</f>
        <v>0</v>
      </c>
      <c r="J68" s="12"/>
      <c r="K68" s="86">
        <f t="shared" si="10"/>
        <v>497.512</v>
      </c>
      <c r="L68" s="86">
        <f t="shared" si="10"/>
        <v>165.83733333333333</v>
      </c>
      <c r="M68" s="86">
        <f>SUM(K68:L68)</f>
        <v>663.3493333333333</v>
      </c>
      <c r="N68" s="77"/>
      <c r="O68" s="77"/>
      <c r="P68" s="6"/>
      <c r="Q68" s="6"/>
      <c r="R68" s="6"/>
      <c r="S68" s="6"/>
      <c r="T68" s="6"/>
      <c r="U68" s="6"/>
      <c r="V68" s="6"/>
    </row>
    <row r="69" spans="1:22" ht="12.75">
      <c r="A69" s="98"/>
      <c r="B69" s="82"/>
      <c r="C69" s="82"/>
      <c r="D69" s="81"/>
      <c r="E69" s="82"/>
      <c r="F69" s="83"/>
      <c r="G69" s="82"/>
      <c r="H69" s="84"/>
      <c r="I69" s="82"/>
      <c r="J69" s="12"/>
      <c r="K69" s="79"/>
      <c r="L69" s="79"/>
      <c r="M69" s="79"/>
      <c r="N69" s="77"/>
      <c r="O69" s="77"/>
      <c r="P69" s="6"/>
      <c r="Q69" s="6"/>
      <c r="R69" s="6"/>
      <c r="S69" s="6"/>
      <c r="T69" s="6"/>
      <c r="U69" s="6"/>
      <c r="V69" s="6"/>
    </row>
    <row r="70" spans="1:15" ht="12.75">
      <c r="A70" s="99" t="s">
        <v>46</v>
      </c>
      <c r="B70" s="82"/>
      <c r="C70" s="80"/>
      <c r="D70" s="82"/>
      <c r="E70" s="82"/>
      <c r="F70" s="83"/>
      <c r="G70" s="80"/>
      <c r="H70" s="84"/>
      <c r="I70" s="82"/>
      <c r="J70" s="12"/>
      <c r="K70" s="79"/>
      <c r="L70" s="79"/>
      <c r="M70" s="79"/>
      <c r="N70" s="78"/>
      <c r="O70" s="78"/>
    </row>
    <row r="71" spans="1:15" ht="12.75">
      <c r="A71" s="98" t="s">
        <v>47</v>
      </c>
      <c r="B71" s="89">
        <v>0</v>
      </c>
      <c r="C71" s="86">
        <v>0</v>
      </c>
      <c r="D71" s="86">
        <v>0</v>
      </c>
      <c r="E71" s="86">
        <f>SUM(B71:C71)</f>
        <v>0</v>
      </c>
      <c r="F71" s="81"/>
      <c r="G71" s="86">
        <v>0</v>
      </c>
      <c r="H71" s="86">
        <v>0</v>
      </c>
      <c r="I71" s="86">
        <f>SUM(G71:H71)</f>
        <v>0</v>
      </c>
      <c r="J71" s="78"/>
      <c r="K71" s="86">
        <f aca="true" t="shared" si="11" ref="K71:L74">B71+G71</f>
        <v>0</v>
      </c>
      <c r="L71" s="86">
        <f t="shared" si="11"/>
        <v>0</v>
      </c>
      <c r="M71" s="86">
        <f>SUM(K71:L71)</f>
        <v>0</v>
      </c>
      <c r="N71" s="78"/>
      <c r="O71" s="78"/>
    </row>
    <row r="72" spans="1:15" ht="12.75">
      <c r="A72" s="98" t="s">
        <v>48</v>
      </c>
      <c r="B72" s="91">
        <v>82.91866666666667</v>
      </c>
      <c r="C72" s="85">
        <v>580.4306666666666</v>
      </c>
      <c r="D72" s="85">
        <v>224359.3333333333</v>
      </c>
      <c r="E72" s="86">
        <f aca="true" t="shared" si="12" ref="E72:E82">SUM(B72:C72)</f>
        <v>663.3493333333333</v>
      </c>
      <c r="F72" s="81"/>
      <c r="G72" s="86">
        <v>0</v>
      </c>
      <c r="H72" s="85">
        <v>1174.72</v>
      </c>
      <c r="I72" s="86">
        <f>SUM(G72:H72)</f>
        <v>1174.72</v>
      </c>
      <c r="J72" s="78"/>
      <c r="K72" s="86">
        <f t="shared" si="11"/>
        <v>82.91866666666667</v>
      </c>
      <c r="L72" s="86">
        <f t="shared" si="11"/>
        <v>1755.1506666666667</v>
      </c>
      <c r="M72" s="86">
        <f>SUM(K72:L72)</f>
        <v>1838.0693333333334</v>
      </c>
      <c r="N72" s="78"/>
      <c r="O72" s="78"/>
    </row>
    <row r="73" spans="1:15" ht="12.75">
      <c r="A73" s="98" t="s">
        <v>96</v>
      </c>
      <c r="B73" s="92">
        <v>0</v>
      </c>
      <c r="C73" s="85">
        <v>0</v>
      </c>
      <c r="D73" s="85">
        <v>2564.1066666666666</v>
      </c>
      <c r="E73" s="86">
        <f t="shared" si="12"/>
        <v>0</v>
      </c>
      <c r="F73" s="81"/>
      <c r="G73" s="87">
        <v>0</v>
      </c>
      <c r="H73" s="85">
        <v>0</v>
      </c>
      <c r="I73" s="86">
        <f>SUM(G73:H73)</f>
        <v>0</v>
      </c>
      <c r="J73" s="78"/>
      <c r="K73" s="86">
        <f t="shared" si="11"/>
        <v>0</v>
      </c>
      <c r="L73" s="86">
        <f t="shared" si="11"/>
        <v>0</v>
      </c>
      <c r="M73" s="86">
        <f>SUM(K73:L73)</f>
        <v>0</v>
      </c>
      <c r="N73" s="78"/>
      <c r="O73" s="78"/>
    </row>
    <row r="74" spans="1:15" ht="12.75">
      <c r="A74" s="98" t="s">
        <v>49</v>
      </c>
      <c r="B74" s="91">
        <v>0</v>
      </c>
      <c r="C74" s="85">
        <v>82.91866666666667</v>
      </c>
      <c r="D74" s="86">
        <v>0</v>
      </c>
      <c r="E74" s="86">
        <f t="shared" si="12"/>
        <v>82.91866666666667</v>
      </c>
      <c r="F74" s="81"/>
      <c r="G74" s="88">
        <v>0</v>
      </c>
      <c r="H74" s="86">
        <v>0</v>
      </c>
      <c r="I74" s="86">
        <f>SUM(G74:H74)</f>
        <v>0</v>
      </c>
      <c r="J74" s="78"/>
      <c r="K74" s="86">
        <f t="shared" si="11"/>
        <v>0</v>
      </c>
      <c r="L74" s="86">
        <f t="shared" si="11"/>
        <v>82.91866666666667</v>
      </c>
      <c r="M74" s="86">
        <f>SUM(K74:L74)</f>
        <v>82.91866666666667</v>
      </c>
      <c r="N74" s="78"/>
      <c r="O74" s="78"/>
    </row>
    <row r="75" spans="1:15" ht="12.75">
      <c r="A75" s="98"/>
      <c r="B75" s="76"/>
      <c r="C75" s="82"/>
      <c r="D75" s="80"/>
      <c r="E75" s="81"/>
      <c r="F75" s="81"/>
      <c r="G75" s="84"/>
      <c r="H75" s="80"/>
      <c r="I75" s="81"/>
      <c r="J75" s="78"/>
      <c r="K75" s="78"/>
      <c r="L75" s="78"/>
      <c r="M75" s="78"/>
      <c r="N75" s="78"/>
      <c r="O75" s="78"/>
    </row>
    <row r="76" spans="1:15" ht="12.75">
      <c r="A76" s="99" t="s">
        <v>50</v>
      </c>
      <c r="B76" s="76"/>
      <c r="C76" s="82"/>
      <c r="D76" s="82"/>
      <c r="E76" s="81"/>
      <c r="F76" s="81"/>
      <c r="G76" s="84"/>
      <c r="H76" s="84"/>
      <c r="I76" s="81"/>
      <c r="J76" s="78"/>
      <c r="K76" s="78"/>
      <c r="L76" s="78"/>
      <c r="M76" s="78"/>
      <c r="N76" s="78"/>
      <c r="O76" s="78"/>
    </row>
    <row r="77" spans="1:15" ht="12.75">
      <c r="A77" s="98" t="s">
        <v>51</v>
      </c>
      <c r="B77" s="91">
        <v>0</v>
      </c>
      <c r="C77" s="86">
        <v>0</v>
      </c>
      <c r="D77" s="85">
        <v>641.0266666666666</v>
      </c>
      <c r="E77" s="86">
        <f t="shared" si="12"/>
        <v>0</v>
      </c>
      <c r="F77" s="81"/>
      <c r="G77" s="88">
        <v>0</v>
      </c>
      <c r="H77" s="85">
        <v>0</v>
      </c>
      <c r="I77" s="86">
        <f aca="true" t="shared" si="13" ref="I77:I82">SUM(G77:H77)</f>
        <v>0</v>
      </c>
      <c r="J77" s="78"/>
      <c r="K77" s="86">
        <f aca="true" t="shared" si="14" ref="K77:L82">B77+G77</f>
        <v>0</v>
      </c>
      <c r="L77" s="86">
        <f t="shared" si="14"/>
        <v>0</v>
      </c>
      <c r="M77" s="86">
        <f aca="true" t="shared" si="15" ref="M77:M82">SUM(K77:L77)</f>
        <v>0</v>
      </c>
      <c r="N77" s="78"/>
      <c r="O77" s="78"/>
    </row>
    <row r="78" spans="1:15" ht="12.75">
      <c r="A78" s="98" t="s">
        <v>97</v>
      </c>
      <c r="B78" s="92">
        <v>0</v>
      </c>
      <c r="C78" s="87">
        <v>0</v>
      </c>
      <c r="D78" s="86">
        <v>641.0266666666666</v>
      </c>
      <c r="E78" s="86">
        <f t="shared" si="12"/>
        <v>0</v>
      </c>
      <c r="F78" s="81"/>
      <c r="G78" s="85">
        <v>0</v>
      </c>
      <c r="H78" s="86">
        <v>0</v>
      </c>
      <c r="I78" s="86">
        <f t="shared" si="13"/>
        <v>0</v>
      </c>
      <c r="J78" s="78"/>
      <c r="K78" s="86">
        <f t="shared" si="14"/>
        <v>0</v>
      </c>
      <c r="L78" s="86">
        <f t="shared" si="14"/>
        <v>0</v>
      </c>
      <c r="M78" s="86">
        <f t="shared" si="15"/>
        <v>0</v>
      </c>
      <c r="N78" s="78"/>
      <c r="O78" s="78"/>
    </row>
    <row r="79" spans="1:15" ht="12.75">
      <c r="A79" s="95" t="s">
        <v>52</v>
      </c>
      <c r="B79" s="91">
        <v>331.67466666666667</v>
      </c>
      <c r="C79" s="86">
        <v>3316.7466666666664</v>
      </c>
      <c r="D79" s="85">
        <v>28205.17333333333</v>
      </c>
      <c r="E79" s="86">
        <f t="shared" si="12"/>
        <v>3648.421333333333</v>
      </c>
      <c r="F79" s="81"/>
      <c r="G79" s="85">
        <v>0</v>
      </c>
      <c r="H79" s="85">
        <v>293.68</v>
      </c>
      <c r="I79" s="86">
        <f t="shared" si="13"/>
        <v>293.68</v>
      </c>
      <c r="J79" s="78"/>
      <c r="K79" s="86">
        <f t="shared" si="14"/>
        <v>331.67466666666667</v>
      </c>
      <c r="L79" s="86">
        <f t="shared" si="14"/>
        <v>3610.4266666666663</v>
      </c>
      <c r="M79" s="86">
        <f t="shared" si="15"/>
        <v>3942.101333333333</v>
      </c>
      <c r="N79" s="78"/>
      <c r="O79" s="78"/>
    </row>
    <row r="80" spans="1:15" ht="12.75">
      <c r="A80" s="93" t="s">
        <v>53</v>
      </c>
      <c r="B80" s="91">
        <v>0</v>
      </c>
      <c r="C80" s="85">
        <v>0</v>
      </c>
      <c r="D80" s="85">
        <v>20512.853333333333</v>
      </c>
      <c r="E80" s="86">
        <f t="shared" si="12"/>
        <v>0</v>
      </c>
      <c r="F80" s="81"/>
      <c r="G80" s="85">
        <v>0</v>
      </c>
      <c r="H80" s="85">
        <v>0</v>
      </c>
      <c r="I80" s="86">
        <f t="shared" si="13"/>
        <v>0</v>
      </c>
      <c r="J80" s="78"/>
      <c r="K80" s="86">
        <f t="shared" si="14"/>
        <v>0</v>
      </c>
      <c r="L80" s="86">
        <f t="shared" si="14"/>
        <v>0</v>
      </c>
      <c r="M80" s="86">
        <f t="shared" si="15"/>
        <v>0</v>
      </c>
      <c r="N80" s="78"/>
      <c r="O80" s="78"/>
    </row>
    <row r="81" spans="1:15" ht="12.75">
      <c r="A81" s="95" t="s">
        <v>54</v>
      </c>
      <c r="B81" s="91">
        <v>0</v>
      </c>
      <c r="C81" s="85">
        <v>0</v>
      </c>
      <c r="D81" s="86">
        <v>0</v>
      </c>
      <c r="E81" s="86">
        <f t="shared" si="12"/>
        <v>0</v>
      </c>
      <c r="F81" s="81"/>
      <c r="G81" s="85">
        <v>0</v>
      </c>
      <c r="H81" s="86">
        <v>0</v>
      </c>
      <c r="I81" s="86">
        <f t="shared" si="13"/>
        <v>0</v>
      </c>
      <c r="J81" s="78"/>
      <c r="K81" s="86">
        <f t="shared" si="14"/>
        <v>0</v>
      </c>
      <c r="L81" s="86">
        <f t="shared" si="14"/>
        <v>0</v>
      </c>
      <c r="M81" s="86">
        <f t="shared" si="15"/>
        <v>0</v>
      </c>
      <c r="N81" s="78"/>
      <c r="O81" s="78"/>
    </row>
    <row r="82" spans="1:15" ht="12.75">
      <c r="A82" s="93" t="s">
        <v>94</v>
      </c>
      <c r="B82" s="91">
        <v>0</v>
      </c>
      <c r="C82" s="85">
        <v>165.83733333333333</v>
      </c>
      <c r="D82" s="87">
        <v>0</v>
      </c>
      <c r="E82" s="86">
        <f t="shared" si="12"/>
        <v>165.83733333333333</v>
      </c>
      <c r="F82" s="81"/>
      <c r="G82" s="86">
        <v>0</v>
      </c>
      <c r="H82" s="85">
        <v>0</v>
      </c>
      <c r="I82" s="86">
        <f t="shared" si="13"/>
        <v>0</v>
      </c>
      <c r="J82" s="78"/>
      <c r="K82" s="86">
        <f t="shared" si="14"/>
        <v>0</v>
      </c>
      <c r="L82" s="86">
        <f t="shared" si="14"/>
        <v>165.83733333333333</v>
      </c>
      <c r="M82" s="86">
        <f t="shared" si="15"/>
        <v>165.83733333333333</v>
      </c>
      <c r="N82" s="78"/>
      <c r="O82" s="78"/>
    </row>
    <row r="83" spans="1:15" ht="12.75">
      <c r="A83" s="93"/>
      <c r="B83" s="81"/>
      <c r="C83" s="82"/>
      <c r="D83" s="82"/>
      <c r="E83" s="81"/>
      <c r="F83" s="81"/>
      <c r="G83" s="81"/>
      <c r="H83" s="84"/>
      <c r="I83" s="101"/>
      <c r="J83" s="78"/>
      <c r="K83" s="81"/>
      <c r="L83" s="81"/>
      <c r="M83" s="103"/>
      <c r="N83" s="78"/>
      <c r="O83" s="78"/>
    </row>
    <row r="84" spans="1:15" ht="12.75">
      <c r="A84" s="94" t="s">
        <v>55</v>
      </c>
      <c r="B84" s="81"/>
      <c r="C84" s="82"/>
      <c r="D84" s="82"/>
      <c r="E84" s="81"/>
      <c r="F84" s="81"/>
      <c r="G84" s="81"/>
      <c r="H84" s="84"/>
      <c r="I84" s="81"/>
      <c r="J84" s="78"/>
      <c r="K84" s="78"/>
      <c r="L84" s="78"/>
      <c r="M84" s="78"/>
      <c r="N84" s="78"/>
      <c r="O84" s="78"/>
    </row>
    <row r="85" spans="1:15" ht="12.75">
      <c r="A85" s="93" t="s">
        <v>56</v>
      </c>
      <c r="B85" s="91">
        <v>0</v>
      </c>
      <c r="C85" s="86">
        <v>0</v>
      </c>
      <c r="D85" s="85">
        <v>9615.4</v>
      </c>
      <c r="E85" s="86">
        <f aca="true" t="shared" si="16" ref="E85:E90">SUM(B85:C85)</f>
        <v>0</v>
      </c>
      <c r="F85" s="81"/>
      <c r="G85" s="86">
        <v>0</v>
      </c>
      <c r="H85" s="85">
        <v>73.42</v>
      </c>
      <c r="I85" s="86">
        <f aca="true" t="shared" si="17" ref="I85:I90">SUM(G85:H85)</f>
        <v>73.42</v>
      </c>
      <c r="J85" s="78"/>
      <c r="K85" s="86">
        <f aca="true" t="shared" si="18" ref="K85:L90">B85+G85</f>
        <v>0</v>
      </c>
      <c r="L85" s="86">
        <f t="shared" si="18"/>
        <v>73.42</v>
      </c>
      <c r="M85" s="86">
        <f aca="true" t="shared" si="19" ref="M85:M90">SUM(K85:L85)</f>
        <v>73.42</v>
      </c>
      <c r="N85" s="78"/>
      <c r="O85" s="78"/>
    </row>
    <row r="86" spans="1:15" ht="12.75">
      <c r="A86" s="93" t="s">
        <v>57</v>
      </c>
      <c r="B86" s="91">
        <v>29519.045333333335</v>
      </c>
      <c r="C86" s="86">
        <v>46683.20933333333</v>
      </c>
      <c r="D86" s="85">
        <v>3179492.2666666666</v>
      </c>
      <c r="E86" s="86">
        <f t="shared" si="16"/>
        <v>76202.25466666667</v>
      </c>
      <c r="F86" s="81"/>
      <c r="G86" s="86">
        <v>37444.2</v>
      </c>
      <c r="H86" s="85">
        <v>134358.6</v>
      </c>
      <c r="I86" s="86">
        <f t="shared" si="17"/>
        <v>171802.8</v>
      </c>
      <c r="J86" s="78"/>
      <c r="K86" s="86">
        <f t="shared" si="18"/>
        <v>66963.24533333333</v>
      </c>
      <c r="L86" s="86">
        <f t="shared" si="18"/>
        <v>181041.80933333334</v>
      </c>
      <c r="M86" s="86">
        <f t="shared" si="19"/>
        <v>248005.05466666666</v>
      </c>
      <c r="N86" s="78"/>
      <c r="O86" s="78"/>
    </row>
    <row r="87" spans="1:15" ht="12.75">
      <c r="A87" s="93" t="s">
        <v>58</v>
      </c>
      <c r="B87" s="91">
        <v>580.4306666666666</v>
      </c>
      <c r="C87" s="86">
        <v>746.2679999999999</v>
      </c>
      <c r="D87" s="86">
        <v>641.0266666666666</v>
      </c>
      <c r="E87" s="86">
        <f t="shared" si="16"/>
        <v>1326.6986666666667</v>
      </c>
      <c r="F87" s="81"/>
      <c r="G87" s="86">
        <v>881.04</v>
      </c>
      <c r="H87" s="85">
        <v>513.94</v>
      </c>
      <c r="I87" s="86">
        <f t="shared" si="17"/>
        <v>1394.98</v>
      </c>
      <c r="J87" s="78"/>
      <c r="K87" s="86">
        <f t="shared" si="18"/>
        <v>1461.4706666666666</v>
      </c>
      <c r="L87" s="86">
        <f t="shared" si="18"/>
        <v>1260.208</v>
      </c>
      <c r="M87" s="86">
        <f t="shared" si="19"/>
        <v>2721.6786666666667</v>
      </c>
      <c r="N87" s="78"/>
      <c r="O87" s="78"/>
    </row>
    <row r="88" spans="1:15" ht="12.75">
      <c r="A88" s="95" t="s">
        <v>59</v>
      </c>
      <c r="B88" s="91">
        <v>0</v>
      </c>
      <c r="C88" s="86">
        <v>0</v>
      </c>
      <c r="D88" s="86">
        <v>0</v>
      </c>
      <c r="E88" s="86">
        <f t="shared" si="16"/>
        <v>0</v>
      </c>
      <c r="F88" s="81"/>
      <c r="G88" s="86">
        <v>0</v>
      </c>
      <c r="H88" s="85">
        <v>0</v>
      </c>
      <c r="I88" s="86">
        <f t="shared" si="17"/>
        <v>0</v>
      </c>
      <c r="J88" s="78"/>
      <c r="K88" s="86">
        <f t="shared" si="18"/>
        <v>0</v>
      </c>
      <c r="L88" s="86">
        <f t="shared" si="18"/>
        <v>0</v>
      </c>
      <c r="M88" s="86">
        <f t="shared" si="19"/>
        <v>0</v>
      </c>
      <c r="N88" s="78"/>
      <c r="O88" s="78"/>
    </row>
    <row r="89" spans="1:15" ht="12.75">
      <c r="A89" s="100" t="s">
        <v>98</v>
      </c>
      <c r="B89" s="91">
        <v>0</v>
      </c>
      <c r="C89" s="86">
        <v>0</v>
      </c>
      <c r="D89" s="86">
        <v>4487.1866666666665</v>
      </c>
      <c r="E89" s="86">
        <f t="shared" si="16"/>
        <v>0</v>
      </c>
      <c r="F89" s="81"/>
      <c r="G89" s="86">
        <v>0</v>
      </c>
      <c r="H89" s="86">
        <v>0</v>
      </c>
      <c r="I89" s="86">
        <f t="shared" si="17"/>
        <v>0</v>
      </c>
      <c r="J89" s="78"/>
      <c r="K89" s="86">
        <f t="shared" si="18"/>
        <v>0</v>
      </c>
      <c r="L89" s="86">
        <f t="shared" si="18"/>
        <v>0</v>
      </c>
      <c r="M89" s="86">
        <f t="shared" si="19"/>
        <v>0</v>
      </c>
      <c r="N89" s="78"/>
      <c r="O89" s="78"/>
    </row>
    <row r="90" spans="1:15" ht="12.75">
      <c r="A90" s="100" t="s">
        <v>33</v>
      </c>
      <c r="B90" s="91">
        <v>0</v>
      </c>
      <c r="C90" s="86">
        <v>0</v>
      </c>
      <c r="D90" s="86">
        <v>0</v>
      </c>
      <c r="E90" s="86">
        <f t="shared" si="16"/>
        <v>0</v>
      </c>
      <c r="F90" s="81"/>
      <c r="G90" s="86">
        <v>73.42</v>
      </c>
      <c r="H90" s="86">
        <v>0</v>
      </c>
      <c r="I90" s="86">
        <f t="shared" si="17"/>
        <v>73.42</v>
      </c>
      <c r="J90" s="78"/>
      <c r="K90" s="86">
        <f t="shared" si="18"/>
        <v>73.42</v>
      </c>
      <c r="L90" s="86">
        <f t="shared" si="18"/>
        <v>0</v>
      </c>
      <c r="M90" s="86">
        <f t="shared" si="19"/>
        <v>73.42</v>
      </c>
      <c r="N90" s="78"/>
      <c r="O90" s="78"/>
    </row>
    <row r="91" spans="9:13" ht="12.75">
      <c r="I91" s="101"/>
      <c r="K91" s="84"/>
      <c r="L91" s="84"/>
      <c r="M91" s="102"/>
    </row>
  </sheetData>
  <printOptions gridLines="1"/>
  <pageMargins left="0.75" right="0.75" top="1" bottom="1" header="0.511811023" footer="0.511811023"/>
  <pageSetup horizontalDpi="300" verticalDpi="300" orientation="portrait" scale="56" r:id="rId1"/>
  <headerFooter alignWithMargins="0">
    <oddHeader>&amp;C&amp;A</oddHeader>
    <oddFooter>&amp;CSeite &amp;P</oddFooter>
  </headerFooter>
  <ignoredErrors>
    <ignoredError sqref="E8:E9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Christopher Calabretta</cp:lastModifiedBy>
  <cp:lastPrinted>2003-12-12T15:19:37Z</cp:lastPrinted>
  <dcterms:created xsi:type="dcterms:W3CDTF">2001-11-20T20:24:32Z</dcterms:created>
  <dcterms:modified xsi:type="dcterms:W3CDTF">2006-08-02T16:19:13Z</dcterms:modified>
  <cp:category/>
  <cp:version/>
  <cp:contentType/>
  <cp:contentStatus/>
</cp:coreProperties>
</file>